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1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<sst xmlns="http://schemas.openxmlformats.org/spreadsheetml/2006/main" count="142" uniqueCount="108">
  <si>
    <t>НАЗИВ ПРЕКРШАЈНОГ СУДА:</t>
  </si>
  <si>
    <t>Прекршајни суд у Параћину</t>
  </si>
  <si>
    <t>ИЗВЕШТАЈ О РАДУ СУДА ЗА ПЕРИОД ОД 01.01.2015 ДО 30.06.2015. ГОДИНЕ</t>
  </si>
  <si>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</si>
  <si>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</si>
  <si>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</si>
  <si>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</si>
  <si>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</si>
  <si>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</si>
  <si>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</si>
  <si>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</si>
  <si>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</si>
  <si>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</si>
  <si>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</si>
  <si>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</si>
  <si>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Класификација</t>
  </si>
  <si>
    <t>Уписник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</si>
  <si>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</si>
  <si>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</si>
  <si>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</si>
  <si>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</si>
  <si>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</si>
  <si>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</si>
  <si>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</si>
  <si>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</si>
  <si>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</si>
  <si>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</si>
  <si>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</si>
  <si>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</si>
  <si>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</si>
  <si>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</si>
  <si>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</si>
  <si>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</si>
  <si>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</si>
  <si>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</si>
  <si>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</si>
  <si>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</si>
  <si>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</si>
  <si>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</si>
  <si>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Прос. пред. по судији                                       за укупно у раду</t>
  </si>
  <si>
    <t>број</t>
  </si>
  <si>
    <t>%</t>
  </si>
  <si>
    <t>01-Јавни ред и мир</t>
  </si>
  <si>
    <t>ПР</t>
  </si>
  <si>
    <t>ПРМ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</si>
  <si>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</si>
  <si>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</si>
  <si>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</si>
  <si>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</si>
  <si>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</si>
  <si>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</si>
  <si>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</si>
  <si>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</si>
  <si>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</si>
  <si>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УКУПНО ОД 1-10</t>
  </si>
  <si>
    <t>ПРУ</t>
  </si>
  <si>
    <t>УКУПНО ОД 1-11</t>
  </si>
  <si>
    <t>ПР-ПОМ</t>
  </si>
  <si>
    <t>УКУПНО ОД 1-12</t>
  </si>
  <si>
    <t>ИПР3</t>
  </si>
  <si>
    <t>УКУПНО ОД 1-13</t>
  </si>
  <si>
    <t>ИПР</t>
  </si>
  <si>
    <t>ИПР1</t>
  </si>
  <si>
    <t>ИПР2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</si>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</sst>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6" fillId="33" borderId="12" xfId="0" applyNumberFormat="1" applyFont="1" applyFill="1" applyBorder="1" applyAlignment="1" applyProtection="1">
      <alignment horizont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wrapText="1"/>
      <protection/>
    </xf>
    <xf numFmtId="0" fontId="6" fillId="33" borderId="13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1" fontId="9" fillId="33" borderId="12" xfId="0" applyNumberFormat="1" applyFont="1" applyFill="1" applyBorder="1" applyAlignment="1" applyProtection="1">
      <alignment horizontal="right" vertical="center" wrapText="1"/>
      <protection/>
    </xf>
    <xf numFmtId="1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2" fontId="9" fillId="33" borderId="12" xfId="0" applyNumberFormat="1" applyFont="1" applyFill="1" applyBorder="1" applyAlignment="1" applyProtection="1">
      <alignment horizontal="right" vertical="center"/>
      <protection/>
    </xf>
    <xf numFmtId="0" fontId="6" fillId="34" borderId="12" xfId="0" applyNumberFormat="1" applyFont="1" applyFill="1" applyBorder="1" applyAlignment="1" applyProtection="1">
      <alignment horizontal="center" wrapText="1"/>
      <protection/>
    </xf>
    <xf numFmtId="3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 wrapText="1"/>
      <protection/>
    </xf>
    <xf numFmtId="3" fontId="9" fillId="34" borderId="12" xfId="0" applyNumberFormat="1" applyFont="1" applyFill="1" applyBorder="1" applyAlignment="1" applyProtection="1">
      <alignment horizontal="right" vertical="center" wrapText="1"/>
      <protection/>
    </xf>
    <xf numFmtId="2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3" xfId="0" applyNumberFormat="1" applyFont="1" applyFill="1" applyBorder="1" applyAlignment="1" applyProtection="1">
      <alignment horizontal="right" vertical="center" wrapText="1"/>
      <protection/>
    </xf>
    <xf numFmtId="2" fontId="9" fillId="34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3" fontId="8" fillId="35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3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58" applyFont="1" applyFill="1">
      <alignment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34" borderId="12" xfId="0" applyNumberFormat="1" applyFont="1" applyFill="1" applyBorder="1" applyAlignment="1" applyProtection="1">
      <alignment horizontal="center"/>
      <protection/>
    </xf>
    <xf numFmtId="0" fontId="6" fillId="34" borderId="12" xfId="0" applyNumberFormat="1" applyFont="1" applyFill="1" applyBorder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144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O35" sqref="O35"/>
    </sheetView>
  </sheetViews>
  <sheetFormatPr defaultColWidth="9.140625" defaultRowHeight="12.75" customHeight="1"/>
  <cols>
    <col min="1" max="1" width="5.8515625" style="1" customWidth="1"/>
    <col min="2" max="2" width="42.140625" style="1" customWidth="1"/>
    <col min="3" max="3" width="8.28125" style="1" customWidth="1"/>
    <col min="4" max="14" width="10.28125" style="1" customWidth="1"/>
    <col min="15" max="16" width="11.7109375" style="1" customWidth="1"/>
    <col min="17" max="23" width="10.28125" style="1" customWidth="1"/>
    <col min="24" max="24" width="10.7109375" style="1" customWidth="1"/>
    <col min="25" max="39" width="10.28125" style="1" customWidth="1"/>
    <col min="40" max="40" width="13.7109375" style="1" customWidth="1"/>
    <col min="41" max="16384" width="9.140625" style="1" customWidth="1"/>
  </cols>
  <sheetData>
    <row r="1" spans="1:7" ht="21.75" customHeight="1">
      <c r="A1" s="36" t="s">
        <v>0</v>
      </c>
      <c r="B1" s="36"/>
      <c r="C1" s="36"/>
      <c r="D1" s="36"/>
      <c r="E1" s="36"/>
      <c r="F1" s="36"/>
      <c r="G1" s="2"/>
    </row>
    <row r="2" spans="1:8" ht="18.75" customHeight="1">
      <c r="A2" s="37" t="s">
        <v>1</v>
      </c>
      <c r="B2" s="37"/>
      <c r="C2" s="37"/>
      <c r="D2" s="37"/>
      <c r="E2" s="37"/>
      <c r="F2" s="37"/>
      <c r="G2" s="37"/>
      <c r="H2" s="37"/>
    </row>
    <row r="3" spans="1:25" ht="18" customHeight="1">
      <c r="A3" s="3"/>
      <c r="B3" s="3"/>
      <c r="C3" s="3"/>
      <c r="D3" s="3"/>
      <c r="E3" s="3"/>
      <c r="F3" s="3"/>
      <c r="G3" s="3"/>
      <c r="H3" s="3"/>
      <c r="I3" s="4" t="s"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5" ht="18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9" ht="21.75" customHeight="1">
      <c r="A5" s="39" t="s">
        <v>3</v>
      </c>
      <c r="B5" s="40" t="s">
        <v>4</v>
      </c>
      <c r="C5" s="40"/>
      <c r="D5" s="40" t="s">
        <v>5</v>
      </c>
      <c r="E5" s="39" t="s">
        <v>6</v>
      </c>
      <c r="F5" s="39"/>
      <c r="G5" s="39"/>
      <c r="H5" s="40" t="s">
        <v>7</v>
      </c>
      <c r="I5" s="40"/>
      <c r="J5" s="40" t="s">
        <v>8</v>
      </c>
      <c r="K5" s="41" t="s">
        <v>9</v>
      </c>
      <c r="L5" s="39" t="s">
        <v>10</v>
      </c>
      <c r="M5" s="39"/>
      <c r="N5" s="39"/>
      <c r="O5" s="39"/>
      <c r="P5" s="39"/>
      <c r="Q5" s="39"/>
      <c r="R5" s="40" t="s">
        <v>11</v>
      </c>
      <c r="S5" s="39" t="s">
        <v>12</v>
      </c>
      <c r="T5" s="39"/>
      <c r="U5" s="39"/>
      <c r="V5" s="42" t="s">
        <v>13</v>
      </c>
      <c r="W5" s="42"/>
      <c r="X5" s="40" t="s">
        <v>14</v>
      </c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3"/>
      <c r="AK5" s="3"/>
      <c r="AL5" s="3"/>
      <c r="AM5" s="3"/>
    </row>
    <row r="6" spans="1:40" ht="21.75" customHeight="1">
      <c r="A6" s="39"/>
      <c r="B6" s="40" t="s">
        <v>15</v>
      </c>
      <c r="C6" s="40" t="s">
        <v>16</v>
      </c>
      <c r="D6" s="40"/>
      <c r="E6" s="40" t="s">
        <v>17</v>
      </c>
      <c r="F6" s="40" t="s">
        <v>18</v>
      </c>
      <c r="G6" s="40" t="s">
        <v>19</v>
      </c>
      <c r="H6" s="40" t="s">
        <v>17</v>
      </c>
      <c r="I6" s="40" t="s">
        <v>20</v>
      </c>
      <c r="J6" s="40"/>
      <c r="K6" s="41"/>
      <c r="L6" s="40" t="s">
        <v>21</v>
      </c>
      <c r="M6" s="39" t="s">
        <v>22</v>
      </c>
      <c r="N6" s="39" t="s">
        <v>23</v>
      </c>
      <c r="O6" s="39" t="s">
        <v>24</v>
      </c>
      <c r="P6" s="40" t="s">
        <v>18</v>
      </c>
      <c r="Q6" s="40" t="s">
        <v>19</v>
      </c>
      <c r="R6" s="40"/>
      <c r="S6" s="39" t="s">
        <v>25</v>
      </c>
      <c r="T6" s="40" t="s">
        <v>18</v>
      </c>
      <c r="U6" s="41" t="s">
        <v>19</v>
      </c>
      <c r="V6" s="39" t="s">
        <v>17</v>
      </c>
      <c r="W6" s="39" t="s">
        <v>26</v>
      </c>
      <c r="X6" s="43" t="s">
        <v>27</v>
      </c>
      <c r="Y6" s="42" t="s">
        <v>28</v>
      </c>
      <c r="Z6" s="42"/>
      <c r="AA6" s="42" t="s">
        <v>29</v>
      </c>
      <c r="AB6" s="42"/>
      <c r="AC6" s="42" t="s">
        <v>30</v>
      </c>
      <c r="AD6" s="42"/>
      <c r="AE6" s="42" t="s">
        <v>31</v>
      </c>
      <c r="AF6" s="42"/>
      <c r="AG6" s="40" t="s">
        <v>32</v>
      </c>
      <c r="AH6" s="39" t="s">
        <v>33</v>
      </c>
      <c r="AI6" s="8" t="s">
        <v>34</v>
      </c>
      <c r="AJ6" s="44" t="s">
        <v>35</v>
      </c>
      <c r="AK6" s="40" t="s">
        <v>36</v>
      </c>
      <c r="AL6" s="40" t="s">
        <v>37</v>
      </c>
      <c r="AM6" s="40" t="s">
        <v>38</v>
      </c>
      <c r="AN6" s="40" t="s">
        <v>39</v>
      </c>
    </row>
    <row r="7" spans="1:40" ht="55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1"/>
      <c r="L7" s="40"/>
      <c r="M7" s="39"/>
      <c r="N7" s="39"/>
      <c r="O7" s="39"/>
      <c r="P7" s="40"/>
      <c r="Q7" s="40"/>
      <c r="R7" s="40"/>
      <c r="S7" s="39"/>
      <c r="T7" s="40"/>
      <c r="U7" s="41"/>
      <c r="V7" s="39"/>
      <c r="W7" s="39"/>
      <c r="X7" s="43"/>
      <c r="Y7" s="7" t="s">
        <v>40</v>
      </c>
      <c r="Z7" s="7" t="s">
        <v>41</v>
      </c>
      <c r="AA7" s="7" t="s">
        <v>40</v>
      </c>
      <c r="AB7" s="7" t="s">
        <v>41</v>
      </c>
      <c r="AC7" s="7" t="s">
        <v>40</v>
      </c>
      <c r="AD7" s="9" t="s">
        <v>41</v>
      </c>
      <c r="AE7" s="7" t="s">
        <v>40</v>
      </c>
      <c r="AF7" s="7" t="s">
        <v>41</v>
      </c>
      <c r="AG7" s="40"/>
      <c r="AH7" s="39"/>
      <c r="AI7" s="10" t="s">
        <v>41</v>
      </c>
      <c r="AJ7" s="44"/>
      <c r="AK7" s="44"/>
      <c r="AL7" s="44"/>
      <c r="AM7" s="44"/>
      <c r="AN7" s="44"/>
    </row>
    <row r="8" spans="1:40" ht="19.5" customHeight="1">
      <c r="A8" s="45">
        <v>1</v>
      </c>
      <c r="B8" s="46" t="s">
        <v>42</v>
      </c>
      <c r="C8" s="11" t="s">
        <v>43</v>
      </c>
      <c r="D8" s="12">
        <v>4</v>
      </c>
      <c r="E8" s="13">
        <v>51</v>
      </c>
      <c r="F8" s="13">
        <v>0</v>
      </c>
      <c r="G8" s="13">
        <v>0</v>
      </c>
      <c r="H8" s="13">
        <v>175</v>
      </c>
      <c r="I8" s="13">
        <v>165</v>
      </c>
      <c r="J8" s="14">
        <f aca="true" t="shared" si="0" ref="J8:J38">IF((D8=0),"",((H8/D8)/6))</f>
        <v>7.291666666666667</v>
      </c>
      <c r="K8" s="15">
        <f aca="true" t="shared" si="1" ref="K8:K38">E8+H8</f>
        <v>226</v>
      </c>
      <c r="L8" s="13">
        <v>200</v>
      </c>
      <c r="M8" s="13">
        <v>4</v>
      </c>
      <c r="N8" s="15">
        <f aca="true" t="shared" si="2" ref="N8:N38">L8+M8</f>
        <v>204</v>
      </c>
      <c r="O8" s="13">
        <v>72</v>
      </c>
      <c r="P8" s="13">
        <v>0</v>
      </c>
      <c r="Q8" s="13">
        <v>0</v>
      </c>
      <c r="R8" s="14">
        <f aca="true" t="shared" si="3" ref="R8:R38">IF((D8=0),"",((N8/D8)/6))</f>
        <v>8.5</v>
      </c>
      <c r="S8" s="13">
        <v>22</v>
      </c>
      <c r="T8" s="13">
        <v>0</v>
      </c>
      <c r="U8" s="13">
        <v>0</v>
      </c>
      <c r="V8" s="14">
        <f aca="true" t="shared" si="4" ref="V8:V38">IF((D8=0),"",(S8/D8))</f>
        <v>5.5</v>
      </c>
      <c r="W8" s="14">
        <f aca="true" t="shared" si="5" ref="W8:W38">IF((D8=0),"",(T8/D8))</f>
        <v>0</v>
      </c>
      <c r="X8" s="16">
        <f aca="true" t="shared" si="6" ref="X8:X27">Y8+AA8+AC8+AE8</f>
        <v>12</v>
      </c>
      <c r="Y8" s="17">
        <v>9</v>
      </c>
      <c r="Z8" s="18">
        <f aca="true" t="shared" si="7" ref="Z8:Z38">IF((X8=0),"",((Y8/X8)*100))</f>
        <v>75</v>
      </c>
      <c r="AA8" s="17">
        <v>0</v>
      </c>
      <c r="AB8" s="18">
        <f aca="true" t="shared" si="8" ref="AB8:AB38">IF((X8=0),"",((AA8/X8)*100))</f>
        <v>0</v>
      </c>
      <c r="AC8" s="17">
        <v>3</v>
      </c>
      <c r="AD8" s="18">
        <f aca="true" t="shared" si="9" ref="AD8:AD38">IF((X8=0),"",((AC8/X8)*100))</f>
        <v>25</v>
      </c>
      <c r="AE8" s="17">
        <v>0</v>
      </c>
      <c r="AF8" s="18">
        <f aca="true" t="shared" si="10" ref="AF8:AF38">IF((X8=0),"",((AE8/X8)*100))</f>
        <v>0</v>
      </c>
      <c r="AG8" s="14">
        <f aca="true" t="shared" si="11" ref="AG8:AG38">IF((H8=0),"",((N8/H8)*100))</f>
        <v>116.57142857142857</v>
      </c>
      <c r="AH8" s="14">
        <f aca="true" t="shared" si="12" ref="AH8:AH38">IF((K8=0),"",((N8/K8)*100))</f>
        <v>90.2654867256637</v>
      </c>
      <c r="AI8" s="19">
        <f aca="true" t="shared" si="13" ref="AI8:AI38">IF((N8=0),"",((((N8-AA8)-AC8)/N8)*100))</f>
        <v>98.52941176470588</v>
      </c>
      <c r="AJ8" s="20">
        <f aca="true" t="shared" si="14" ref="AJ8:AJ38">IF((H8=0),"",((S8*6)/H8))</f>
        <v>0.7542857142857143</v>
      </c>
      <c r="AK8" s="20">
        <f aca="true" t="shared" si="15" ref="AK8:AK38">IF((L8=0),"",((L8/N8)*100))</f>
        <v>98.0392156862745</v>
      </c>
      <c r="AL8" s="20">
        <f aca="true" t="shared" si="16" ref="AL8:AL38">IF((M8=0),"",((M8/N8)*100))</f>
        <v>1.9607843137254901</v>
      </c>
      <c r="AM8" s="20">
        <f aca="true" t="shared" si="17" ref="AM8:AM38">IF((N8=0),"",((Q8/N8)*100))</f>
        <v>0</v>
      </c>
      <c r="AN8" s="20">
        <f aca="true" t="shared" si="18" ref="AN8:AN38">IF((D8=0),"",((K8/D8/6)))</f>
        <v>9.416666666666666</v>
      </c>
    </row>
    <row r="9" spans="1:40" ht="19.5" customHeight="1">
      <c r="A9" s="45"/>
      <c r="B9" s="46"/>
      <c r="C9" s="11" t="s">
        <v>44</v>
      </c>
      <c r="D9" s="12">
        <v>4</v>
      </c>
      <c r="E9" s="13">
        <v>26</v>
      </c>
      <c r="F9" s="13">
        <v>0</v>
      </c>
      <c r="G9" s="13">
        <v>0</v>
      </c>
      <c r="H9" s="13">
        <v>17</v>
      </c>
      <c r="I9" s="13">
        <v>16</v>
      </c>
      <c r="J9" s="14">
        <f t="shared" si="0"/>
        <v>0.7083333333333334</v>
      </c>
      <c r="K9" s="15">
        <f t="shared" si="1"/>
        <v>43</v>
      </c>
      <c r="L9" s="13">
        <v>28</v>
      </c>
      <c r="M9" s="13">
        <v>0</v>
      </c>
      <c r="N9" s="15">
        <f t="shared" si="2"/>
        <v>28</v>
      </c>
      <c r="O9" s="13">
        <v>1</v>
      </c>
      <c r="P9" s="13">
        <v>0</v>
      </c>
      <c r="Q9" s="13">
        <v>0</v>
      </c>
      <c r="R9" s="14">
        <f t="shared" si="3"/>
        <v>1.1666666666666667</v>
      </c>
      <c r="S9" s="13">
        <v>15</v>
      </c>
      <c r="T9" s="13">
        <v>0</v>
      </c>
      <c r="U9" s="13">
        <v>0</v>
      </c>
      <c r="V9" s="14">
        <f t="shared" si="4"/>
        <v>3.75</v>
      </c>
      <c r="W9" s="14">
        <f t="shared" si="5"/>
        <v>0</v>
      </c>
      <c r="X9" s="16">
        <f t="shared" si="6"/>
        <v>0</v>
      </c>
      <c r="Y9" s="17">
        <v>0</v>
      </c>
      <c r="Z9" s="18">
        <f t="shared" si="7"/>
      </c>
      <c r="AA9" s="17">
        <v>0</v>
      </c>
      <c r="AB9" s="18">
        <f t="shared" si="8"/>
      </c>
      <c r="AC9" s="17">
        <v>0</v>
      </c>
      <c r="AD9" s="18">
        <f t="shared" si="9"/>
      </c>
      <c r="AE9" s="17">
        <v>0</v>
      </c>
      <c r="AF9" s="18">
        <f t="shared" si="10"/>
      </c>
      <c r="AG9" s="14">
        <f t="shared" si="11"/>
        <v>164.70588235294116</v>
      </c>
      <c r="AH9" s="14">
        <f t="shared" si="12"/>
        <v>65.11627906976744</v>
      </c>
      <c r="AI9" s="19">
        <f t="shared" si="13"/>
        <v>100</v>
      </c>
      <c r="AJ9" s="20">
        <f t="shared" si="14"/>
        <v>5.294117647058823</v>
      </c>
      <c r="AK9" s="20">
        <f t="shared" si="15"/>
        <v>100</v>
      </c>
      <c r="AL9" s="20">
        <f t="shared" si="16"/>
      </c>
      <c r="AM9" s="20">
        <f t="shared" si="17"/>
        <v>0</v>
      </c>
      <c r="AN9" s="20">
        <f t="shared" si="18"/>
        <v>1.7916666666666667</v>
      </c>
    </row>
    <row r="10" spans="1:40" ht="19.5" customHeight="1">
      <c r="A10" s="45">
        <v>2</v>
      </c>
      <c r="B10" s="46" t="s">
        <v>45</v>
      </c>
      <c r="C10" s="11" t="s">
        <v>43</v>
      </c>
      <c r="D10" s="12">
        <v>4</v>
      </c>
      <c r="E10" s="13">
        <v>1392</v>
      </c>
      <c r="F10" s="13">
        <v>0</v>
      </c>
      <c r="G10" s="13">
        <v>0</v>
      </c>
      <c r="H10" s="13">
        <v>487</v>
      </c>
      <c r="I10" s="13">
        <v>478</v>
      </c>
      <c r="J10" s="14">
        <f t="shared" si="0"/>
        <v>20.291666666666668</v>
      </c>
      <c r="K10" s="15">
        <f t="shared" si="1"/>
        <v>1879</v>
      </c>
      <c r="L10" s="13">
        <v>685</v>
      </c>
      <c r="M10" s="13">
        <v>0</v>
      </c>
      <c r="N10" s="15">
        <f t="shared" si="2"/>
        <v>685</v>
      </c>
      <c r="O10" s="13">
        <v>868</v>
      </c>
      <c r="P10" s="13">
        <v>0</v>
      </c>
      <c r="Q10" s="13">
        <v>0</v>
      </c>
      <c r="R10" s="14">
        <f t="shared" si="3"/>
        <v>28.541666666666668</v>
      </c>
      <c r="S10" s="13">
        <v>1194</v>
      </c>
      <c r="T10" s="13">
        <v>0</v>
      </c>
      <c r="U10" s="13">
        <v>0</v>
      </c>
      <c r="V10" s="14">
        <f t="shared" si="4"/>
        <v>298.5</v>
      </c>
      <c r="W10" s="14">
        <f t="shared" si="5"/>
        <v>0</v>
      </c>
      <c r="X10" s="16">
        <f t="shared" si="6"/>
        <v>29</v>
      </c>
      <c r="Y10" s="17">
        <v>20</v>
      </c>
      <c r="Z10" s="18">
        <f t="shared" si="7"/>
        <v>68.96551724137932</v>
      </c>
      <c r="AA10" s="17">
        <v>3</v>
      </c>
      <c r="AB10" s="18">
        <f t="shared" si="8"/>
        <v>10.344827586206897</v>
      </c>
      <c r="AC10" s="17">
        <v>6</v>
      </c>
      <c r="AD10" s="18">
        <f t="shared" si="9"/>
        <v>20.689655172413794</v>
      </c>
      <c r="AE10" s="17">
        <v>0</v>
      </c>
      <c r="AF10" s="18">
        <f t="shared" si="10"/>
        <v>0</v>
      </c>
      <c r="AG10" s="14">
        <f t="shared" si="11"/>
        <v>140.6570841889117</v>
      </c>
      <c r="AH10" s="14">
        <f t="shared" si="12"/>
        <v>36.45556146886642</v>
      </c>
      <c r="AI10" s="19">
        <f t="shared" si="13"/>
        <v>98.6861313868613</v>
      </c>
      <c r="AJ10" s="20">
        <f t="shared" si="14"/>
        <v>14.710472279260781</v>
      </c>
      <c r="AK10" s="20">
        <f t="shared" si="15"/>
        <v>100</v>
      </c>
      <c r="AL10" s="20">
        <f t="shared" si="16"/>
      </c>
      <c r="AM10" s="20">
        <f t="shared" si="17"/>
        <v>0</v>
      </c>
      <c r="AN10" s="20">
        <f t="shared" si="18"/>
        <v>78.29166666666667</v>
      </c>
    </row>
    <row r="11" spans="1:40" ht="19.5" customHeight="1">
      <c r="A11" s="45"/>
      <c r="B11" s="46"/>
      <c r="C11" s="11" t="s">
        <v>44</v>
      </c>
      <c r="D11" s="12">
        <v>4</v>
      </c>
      <c r="E11" s="13">
        <v>106</v>
      </c>
      <c r="F11" s="13">
        <v>0</v>
      </c>
      <c r="G11" s="13">
        <v>0</v>
      </c>
      <c r="H11" s="13">
        <v>13</v>
      </c>
      <c r="I11" s="13">
        <v>13</v>
      </c>
      <c r="J11" s="14">
        <f t="shared" si="0"/>
        <v>0.5416666666666666</v>
      </c>
      <c r="K11" s="15">
        <f t="shared" si="1"/>
        <v>119</v>
      </c>
      <c r="L11" s="13">
        <v>14</v>
      </c>
      <c r="M11" s="13">
        <v>0</v>
      </c>
      <c r="N11" s="15">
        <f t="shared" si="2"/>
        <v>14</v>
      </c>
      <c r="O11" s="13">
        <v>0</v>
      </c>
      <c r="P11" s="13">
        <v>0</v>
      </c>
      <c r="Q11" s="13">
        <v>0</v>
      </c>
      <c r="R11" s="14">
        <f t="shared" si="3"/>
        <v>0.5833333333333334</v>
      </c>
      <c r="S11" s="13">
        <v>105</v>
      </c>
      <c r="T11" s="13">
        <v>0</v>
      </c>
      <c r="U11" s="13">
        <v>0</v>
      </c>
      <c r="V11" s="14">
        <f t="shared" si="4"/>
        <v>26.25</v>
      </c>
      <c r="W11" s="14">
        <f t="shared" si="5"/>
        <v>0</v>
      </c>
      <c r="X11" s="16">
        <f t="shared" si="6"/>
        <v>0</v>
      </c>
      <c r="Y11" s="17">
        <v>0</v>
      </c>
      <c r="Z11" s="18">
        <f t="shared" si="7"/>
      </c>
      <c r="AA11" s="17">
        <v>0</v>
      </c>
      <c r="AB11" s="18">
        <f t="shared" si="8"/>
      </c>
      <c r="AC11" s="17">
        <v>0</v>
      </c>
      <c r="AD11" s="18">
        <f t="shared" si="9"/>
      </c>
      <c r="AE11" s="17">
        <v>0</v>
      </c>
      <c r="AF11" s="18">
        <f t="shared" si="10"/>
      </c>
      <c r="AG11" s="14">
        <f t="shared" si="11"/>
        <v>107.6923076923077</v>
      </c>
      <c r="AH11" s="14">
        <f t="shared" si="12"/>
        <v>11.76470588235294</v>
      </c>
      <c r="AI11" s="19">
        <f t="shared" si="13"/>
        <v>100</v>
      </c>
      <c r="AJ11" s="20">
        <f t="shared" si="14"/>
        <v>48.46153846153846</v>
      </c>
      <c r="AK11" s="20">
        <f t="shared" si="15"/>
        <v>100</v>
      </c>
      <c r="AL11" s="20">
        <f t="shared" si="16"/>
      </c>
      <c r="AM11" s="20">
        <f t="shared" si="17"/>
        <v>0</v>
      </c>
      <c r="AN11" s="20">
        <f t="shared" si="18"/>
        <v>4.958333333333333</v>
      </c>
    </row>
    <row r="12" spans="1:40" ht="19.5" customHeight="1">
      <c r="A12" s="45">
        <v>3</v>
      </c>
      <c r="B12" s="46" t="s">
        <v>46</v>
      </c>
      <c r="C12" s="11" t="s">
        <v>43</v>
      </c>
      <c r="D12" s="12">
        <v>4</v>
      </c>
      <c r="E12" s="13">
        <v>78</v>
      </c>
      <c r="F12" s="13">
        <v>0</v>
      </c>
      <c r="G12" s="13">
        <v>0</v>
      </c>
      <c r="H12" s="13">
        <v>53</v>
      </c>
      <c r="I12" s="13">
        <v>50</v>
      </c>
      <c r="J12" s="14">
        <f t="shared" si="0"/>
        <v>2.2083333333333335</v>
      </c>
      <c r="K12" s="15">
        <f t="shared" si="1"/>
        <v>131</v>
      </c>
      <c r="L12" s="13">
        <v>92</v>
      </c>
      <c r="M12" s="13">
        <v>0</v>
      </c>
      <c r="N12" s="15">
        <f t="shared" si="2"/>
        <v>92</v>
      </c>
      <c r="O12" s="13">
        <v>27</v>
      </c>
      <c r="P12" s="13">
        <v>0</v>
      </c>
      <c r="Q12" s="13">
        <v>0</v>
      </c>
      <c r="R12" s="14">
        <f t="shared" si="3"/>
        <v>3.8333333333333335</v>
      </c>
      <c r="S12" s="13">
        <v>39</v>
      </c>
      <c r="T12" s="13">
        <v>0</v>
      </c>
      <c r="U12" s="13">
        <v>0</v>
      </c>
      <c r="V12" s="14">
        <f t="shared" si="4"/>
        <v>9.75</v>
      </c>
      <c r="W12" s="14">
        <f t="shared" si="5"/>
        <v>0</v>
      </c>
      <c r="X12" s="16">
        <f t="shared" si="6"/>
        <v>4</v>
      </c>
      <c r="Y12" s="17">
        <v>2</v>
      </c>
      <c r="Z12" s="18">
        <f t="shared" si="7"/>
        <v>50</v>
      </c>
      <c r="AA12" s="17">
        <v>0</v>
      </c>
      <c r="AB12" s="18">
        <f t="shared" si="8"/>
        <v>0</v>
      </c>
      <c r="AC12" s="17">
        <v>2</v>
      </c>
      <c r="AD12" s="18">
        <f t="shared" si="9"/>
        <v>50</v>
      </c>
      <c r="AE12" s="17">
        <v>0</v>
      </c>
      <c r="AF12" s="18">
        <f t="shared" si="10"/>
        <v>0</v>
      </c>
      <c r="AG12" s="14">
        <f t="shared" si="11"/>
        <v>173.58490566037736</v>
      </c>
      <c r="AH12" s="14">
        <f t="shared" si="12"/>
        <v>70.22900763358778</v>
      </c>
      <c r="AI12" s="19">
        <f t="shared" si="13"/>
        <v>97.82608695652173</v>
      </c>
      <c r="AJ12" s="20">
        <f t="shared" si="14"/>
        <v>4.415094339622642</v>
      </c>
      <c r="AK12" s="20">
        <f t="shared" si="15"/>
        <v>100</v>
      </c>
      <c r="AL12" s="20">
        <f t="shared" si="16"/>
      </c>
      <c r="AM12" s="20">
        <f t="shared" si="17"/>
        <v>0</v>
      </c>
      <c r="AN12" s="20">
        <f t="shared" si="18"/>
        <v>5.458333333333333</v>
      </c>
    </row>
    <row r="13" spans="1:40" ht="19.5" customHeight="1">
      <c r="A13" s="45"/>
      <c r="B13" s="46"/>
      <c r="C13" s="11" t="s">
        <v>44</v>
      </c>
      <c r="D13" s="12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4">
        <f t="shared" si="0"/>
      </c>
      <c r="K13" s="15">
        <f t="shared" si="1"/>
        <v>0</v>
      </c>
      <c r="L13" s="13">
        <v>0</v>
      </c>
      <c r="M13" s="13">
        <v>0</v>
      </c>
      <c r="N13" s="15">
        <f t="shared" si="2"/>
        <v>0</v>
      </c>
      <c r="O13" s="13">
        <v>0</v>
      </c>
      <c r="P13" s="13">
        <v>0</v>
      </c>
      <c r="Q13" s="13">
        <v>0</v>
      </c>
      <c r="R13" s="14">
        <f t="shared" si="3"/>
      </c>
      <c r="S13" s="13">
        <v>0</v>
      </c>
      <c r="T13" s="13">
        <v>0</v>
      </c>
      <c r="U13" s="13">
        <v>0</v>
      </c>
      <c r="V13" s="14">
        <f t="shared" si="4"/>
      </c>
      <c r="W13" s="14">
        <f t="shared" si="5"/>
      </c>
      <c r="X13" s="16">
        <f t="shared" si="6"/>
        <v>0</v>
      </c>
      <c r="Y13" s="17">
        <v>0</v>
      </c>
      <c r="Z13" s="18">
        <f t="shared" si="7"/>
      </c>
      <c r="AA13" s="17">
        <v>0</v>
      </c>
      <c r="AB13" s="18">
        <f t="shared" si="8"/>
      </c>
      <c r="AC13" s="17">
        <v>0</v>
      </c>
      <c r="AD13" s="18">
        <f t="shared" si="9"/>
      </c>
      <c r="AE13" s="17">
        <v>0</v>
      </c>
      <c r="AF13" s="18">
        <f t="shared" si="10"/>
      </c>
      <c r="AG13" s="14">
        <f t="shared" si="11"/>
      </c>
      <c r="AH13" s="14">
        <f t="shared" si="12"/>
      </c>
      <c r="AI13" s="19">
        <f t="shared" si="13"/>
      </c>
      <c r="AJ13" s="20">
        <f t="shared" si="14"/>
      </c>
      <c r="AK13" s="20">
        <f t="shared" si="15"/>
      </c>
      <c r="AL13" s="20">
        <f t="shared" si="16"/>
      </c>
      <c r="AM13" s="20">
        <f t="shared" si="17"/>
      </c>
      <c r="AN13" s="20">
        <f t="shared" si="18"/>
      </c>
    </row>
    <row r="14" spans="1:40" ht="19.5" customHeight="1">
      <c r="A14" s="45">
        <v>4</v>
      </c>
      <c r="B14" s="46" t="s">
        <v>47</v>
      </c>
      <c r="C14" s="11" t="s">
        <v>43</v>
      </c>
      <c r="D14" s="12">
        <v>4</v>
      </c>
      <c r="E14" s="13">
        <v>95</v>
      </c>
      <c r="F14" s="13">
        <v>2</v>
      </c>
      <c r="G14" s="13">
        <v>2</v>
      </c>
      <c r="H14" s="13">
        <v>82</v>
      </c>
      <c r="I14" s="13">
        <v>80</v>
      </c>
      <c r="J14" s="14">
        <f t="shared" si="0"/>
        <v>3.4166666666666665</v>
      </c>
      <c r="K14" s="15">
        <f t="shared" si="1"/>
        <v>177</v>
      </c>
      <c r="L14" s="13">
        <v>160</v>
      </c>
      <c r="M14" s="13">
        <v>0</v>
      </c>
      <c r="N14" s="15">
        <f t="shared" si="2"/>
        <v>160</v>
      </c>
      <c r="O14" s="13">
        <v>46</v>
      </c>
      <c r="P14" s="13">
        <v>6</v>
      </c>
      <c r="Q14" s="13">
        <v>11</v>
      </c>
      <c r="R14" s="14">
        <f t="shared" si="3"/>
        <v>6.666666666666667</v>
      </c>
      <c r="S14" s="13">
        <v>17</v>
      </c>
      <c r="T14" s="13">
        <v>4</v>
      </c>
      <c r="U14" s="13">
        <v>5</v>
      </c>
      <c r="V14" s="14">
        <f t="shared" si="4"/>
        <v>4.25</v>
      </c>
      <c r="W14" s="14">
        <f t="shared" si="5"/>
        <v>1</v>
      </c>
      <c r="X14" s="16">
        <f t="shared" si="6"/>
        <v>7</v>
      </c>
      <c r="Y14" s="17">
        <v>4</v>
      </c>
      <c r="Z14" s="18">
        <f t="shared" si="7"/>
        <v>57.14285714285714</v>
      </c>
      <c r="AA14" s="17">
        <v>1</v>
      </c>
      <c r="AB14" s="18">
        <f t="shared" si="8"/>
        <v>14.285714285714285</v>
      </c>
      <c r="AC14" s="17">
        <v>2</v>
      </c>
      <c r="AD14" s="18">
        <f t="shared" si="9"/>
        <v>28.57142857142857</v>
      </c>
      <c r="AE14" s="17">
        <v>0</v>
      </c>
      <c r="AF14" s="18">
        <f t="shared" si="10"/>
        <v>0</v>
      </c>
      <c r="AG14" s="14">
        <f t="shared" si="11"/>
        <v>195.1219512195122</v>
      </c>
      <c r="AH14" s="14">
        <f t="shared" si="12"/>
        <v>90.3954802259887</v>
      </c>
      <c r="AI14" s="19">
        <f t="shared" si="13"/>
        <v>98.125</v>
      </c>
      <c r="AJ14" s="20">
        <f t="shared" si="14"/>
        <v>1.2439024390243902</v>
      </c>
      <c r="AK14" s="20">
        <f t="shared" si="15"/>
        <v>100</v>
      </c>
      <c r="AL14" s="20">
        <f t="shared" si="16"/>
      </c>
      <c r="AM14" s="20">
        <f t="shared" si="17"/>
        <v>6.875000000000001</v>
      </c>
      <c r="AN14" s="20">
        <f t="shared" si="18"/>
        <v>7.375</v>
      </c>
    </row>
    <row r="15" spans="1:40" ht="19.5" customHeight="1">
      <c r="A15" s="45"/>
      <c r="B15" s="46"/>
      <c r="C15" s="11" t="s">
        <v>44</v>
      </c>
      <c r="D15" s="1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4">
        <f t="shared" si="0"/>
      </c>
      <c r="K15" s="15">
        <f t="shared" si="1"/>
        <v>0</v>
      </c>
      <c r="L15" s="13">
        <v>0</v>
      </c>
      <c r="M15" s="13">
        <v>0</v>
      </c>
      <c r="N15" s="15">
        <f t="shared" si="2"/>
        <v>0</v>
      </c>
      <c r="O15" s="13">
        <v>0</v>
      </c>
      <c r="P15" s="13">
        <v>0</v>
      </c>
      <c r="Q15" s="13">
        <v>0</v>
      </c>
      <c r="R15" s="14">
        <f t="shared" si="3"/>
      </c>
      <c r="S15" s="13">
        <v>0</v>
      </c>
      <c r="T15" s="13">
        <v>0</v>
      </c>
      <c r="U15" s="13">
        <v>0</v>
      </c>
      <c r="V15" s="14">
        <f t="shared" si="4"/>
      </c>
      <c r="W15" s="14">
        <f t="shared" si="5"/>
      </c>
      <c r="X15" s="16">
        <f t="shared" si="6"/>
        <v>0</v>
      </c>
      <c r="Y15" s="17">
        <v>0</v>
      </c>
      <c r="Z15" s="18">
        <f t="shared" si="7"/>
      </c>
      <c r="AA15" s="17">
        <v>0</v>
      </c>
      <c r="AB15" s="18">
        <f t="shared" si="8"/>
      </c>
      <c r="AC15" s="17">
        <v>0</v>
      </c>
      <c r="AD15" s="18">
        <f t="shared" si="9"/>
      </c>
      <c r="AE15" s="17">
        <v>0</v>
      </c>
      <c r="AF15" s="18">
        <f t="shared" si="10"/>
      </c>
      <c r="AG15" s="14">
        <f t="shared" si="11"/>
      </c>
      <c r="AH15" s="14">
        <f t="shared" si="12"/>
      </c>
      <c r="AI15" s="19">
        <f t="shared" si="13"/>
      </c>
      <c r="AJ15" s="20">
        <f t="shared" si="14"/>
      </c>
      <c r="AK15" s="20">
        <f t="shared" si="15"/>
      </c>
      <c r="AL15" s="20">
        <f t="shared" si="16"/>
      </c>
      <c r="AM15" s="20">
        <f t="shared" si="17"/>
      </c>
      <c r="AN15" s="20">
        <f t="shared" si="18"/>
      </c>
    </row>
    <row r="16" spans="1:40" ht="19.5" customHeight="1">
      <c r="A16" s="45">
        <v>5</v>
      </c>
      <c r="B16" s="46" t="s">
        <v>48</v>
      </c>
      <c r="C16" s="11" t="s">
        <v>43</v>
      </c>
      <c r="D16" s="12">
        <v>4</v>
      </c>
      <c r="E16" s="13">
        <v>112</v>
      </c>
      <c r="F16" s="13">
        <v>9</v>
      </c>
      <c r="G16" s="13">
        <v>10</v>
      </c>
      <c r="H16" s="13">
        <v>69</v>
      </c>
      <c r="I16" s="13">
        <v>61</v>
      </c>
      <c r="J16" s="14">
        <f t="shared" si="0"/>
        <v>2.875</v>
      </c>
      <c r="K16" s="15">
        <f t="shared" si="1"/>
        <v>181</v>
      </c>
      <c r="L16" s="13">
        <v>72</v>
      </c>
      <c r="M16" s="13">
        <v>1</v>
      </c>
      <c r="N16" s="15">
        <f t="shared" si="2"/>
        <v>73</v>
      </c>
      <c r="O16" s="13">
        <v>7</v>
      </c>
      <c r="P16" s="13">
        <v>7</v>
      </c>
      <c r="Q16" s="13">
        <v>13</v>
      </c>
      <c r="R16" s="14">
        <f t="shared" si="3"/>
        <v>3.0416666666666665</v>
      </c>
      <c r="S16" s="13">
        <v>108</v>
      </c>
      <c r="T16" s="13">
        <v>5</v>
      </c>
      <c r="U16" s="13">
        <v>16</v>
      </c>
      <c r="V16" s="14">
        <f t="shared" si="4"/>
        <v>27</v>
      </c>
      <c r="W16" s="14">
        <f t="shared" si="5"/>
        <v>1.25</v>
      </c>
      <c r="X16" s="16">
        <f t="shared" si="6"/>
        <v>7</v>
      </c>
      <c r="Y16" s="17">
        <v>4</v>
      </c>
      <c r="Z16" s="18">
        <f t="shared" si="7"/>
        <v>57.14285714285714</v>
      </c>
      <c r="AA16" s="17">
        <v>1</v>
      </c>
      <c r="AB16" s="18">
        <f t="shared" si="8"/>
        <v>14.285714285714285</v>
      </c>
      <c r="AC16" s="17">
        <v>2</v>
      </c>
      <c r="AD16" s="18">
        <f t="shared" si="9"/>
        <v>28.57142857142857</v>
      </c>
      <c r="AE16" s="17">
        <v>0</v>
      </c>
      <c r="AF16" s="18">
        <f t="shared" si="10"/>
        <v>0</v>
      </c>
      <c r="AG16" s="14">
        <f t="shared" si="11"/>
        <v>105.79710144927536</v>
      </c>
      <c r="AH16" s="14">
        <f t="shared" si="12"/>
        <v>40.331491712707184</v>
      </c>
      <c r="AI16" s="19">
        <f t="shared" si="13"/>
        <v>95.8904109589041</v>
      </c>
      <c r="AJ16" s="20">
        <f t="shared" si="14"/>
        <v>9.391304347826088</v>
      </c>
      <c r="AK16" s="20">
        <f t="shared" si="15"/>
        <v>98.63013698630137</v>
      </c>
      <c r="AL16" s="20">
        <f t="shared" si="16"/>
        <v>1.36986301369863</v>
      </c>
      <c r="AM16" s="20">
        <f t="shared" si="17"/>
        <v>17.80821917808219</v>
      </c>
      <c r="AN16" s="20">
        <f t="shared" si="18"/>
        <v>7.541666666666667</v>
      </c>
    </row>
    <row r="17" spans="1:40" ht="19.5" customHeight="1">
      <c r="A17" s="45"/>
      <c r="B17" s="46"/>
      <c r="C17" s="11" t="s">
        <v>44</v>
      </c>
      <c r="D17" s="12">
        <v>1</v>
      </c>
      <c r="E17" s="13">
        <v>1</v>
      </c>
      <c r="F17" s="13">
        <v>0</v>
      </c>
      <c r="G17" s="13">
        <v>0</v>
      </c>
      <c r="H17" s="13">
        <v>0</v>
      </c>
      <c r="I17" s="13">
        <v>0</v>
      </c>
      <c r="J17" s="14">
        <f t="shared" si="0"/>
        <v>0</v>
      </c>
      <c r="K17" s="15">
        <f t="shared" si="1"/>
        <v>1</v>
      </c>
      <c r="L17" s="13">
        <v>0</v>
      </c>
      <c r="M17" s="13">
        <v>0</v>
      </c>
      <c r="N17" s="15">
        <f t="shared" si="2"/>
        <v>0</v>
      </c>
      <c r="O17" s="13">
        <v>0</v>
      </c>
      <c r="P17" s="13">
        <v>0</v>
      </c>
      <c r="Q17" s="13">
        <v>0</v>
      </c>
      <c r="R17" s="14">
        <f t="shared" si="3"/>
        <v>0</v>
      </c>
      <c r="S17" s="13">
        <v>1</v>
      </c>
      <c r="T17" s="13">
        <v>0</v>
      </c>
      <c r="U17" s="13">
        <v>0</v>
      </c>
      <c r="V17" s="14">
        <f t="shared" si="4"/>
        <v>1</v>
      </c>
      <c r="W17" s="14">
        <f t="shared" si="5"/>
        <v>0</v>
      </c>
      <c r="X17" s="16">
        <f t="shared" si="6"/>
        <v>0</v>
      </c>
      <c r="Y17" s="17">
        <v>0</v>
      </c>
      <c r="Z17" s="18">
        <f t="shared" si="7"/>
      </c>
      <c r="AA17" s="17">
        <v>0</v>
      </c>
      <c r="AB17" s="18">
        <f t="shared" si="8"/>
      </c>
      <c r="AC17" s="17">
        <v>0</v>
      </c>
      <c r="AD17" s="18">
        <f t="shared" si="9"/>
      </c>
      <c r="AE17" s="17">
        <v>0</v>
      </c>
      <c r="AF17" s="18">
        <f t="shared" si="10"/>
      </c>
      <c r="AG17" s="14">
        <f t="shared" si="11"/>
      </c>
      <c r="AH17" s="14">
        <f t="shared" si="12"/>
        <v>0</v>
      </c>
      <c r="AI17" s="19">
        <f t="shared" si="13"/>
      </c>
      <c r="AJ17" s="20">
        <f t="shared" si="14"/>
      </c>
      <c r="AK17" s="20">
        <f t="shared" si="15"/>
      </c>
      <c r="AL17" s="20">
        <f t="shared" si="16"/>
      </c>
      <c r="AM17" s="20">
        <f t="shared" si="17"/>
      </c>
      <c r="AN17" s="20">
        <f t="shared" si="18"/>
        <v>0.16666666666666666</v>
      </c>
    </row>
    <row r="18" spans="1:40" ht="19.5" customHeight="1">
      <c r="A18" s="45">
        <v>6</v>
      </c>
      <c r="B18" s="46" t="s">
        <v>49</v>
      </c>
      <c r="C18" s="11" t="s">
        <v>43</v>
      </c>
      <c r="D18" s="12">
        <v>4</v>
      </c>
      <c r="E18" s="13">
        <v>6</v>
      </c>
      <c r="F18" s="13">
        <v>0</v>
      </c>
      <c r="G18" s="13">
        <v>0</v>
      </c>
      <c r="H18" s="13">
        <v>4</v>
      </c>
      <c r="I18" s="13">
        <v>4</v>
      </c>
      <c r="J18" s="14">
        <f t="shared" si="0"/>
        <v>0.16666666666666666</v>
      </c>
      <c r="K18" s="15">
        <f t="shared" si="1"/>
        <v>10</v>
      </c>
      <c r="L18" s="13">
        <v>6</v>
      </c>
      <c r="M18" s="13">
        <v>0</v>
      </c>
      <c r="N18" s="15">
        <f t="shared" si="2"/>
        <v>6</v>
      </c>
      <c r="O18" s="13">
        <v>0</v>
      </c>
      <c r="P18" s="13">
        <v>0</v>
      </c>
      <c r="Q18" s="13">
        <v>0</v>
      </c>
      <c r="R18" s="14">
        <f t="shared" si="3"/>
        <v>0.25</v>
      </c>
      <c r="S18" s="13">
        <v>4</v>
      </c>
      <c r="T18" s="13">
        <v>0</v>
      </c>
      <c r="U18" s="13">
        <v>0</v>
      </c>
      <c r="V18" s="14">
        <f t="shared" si="4"/>
        <v>1</v>
      </c>
      <c r="W18" s="14">
        <f t="shared" si="5"/>
        <v>0</v>
      </c>
      <c r="X18" s="16">
        <f t="shared" si="6"/>
        <v>1</v>
      </c>
      <c r="Y18" s="17">
        <v>1</v>
      </c>
      <c r="Z18" s="18">
        <f t="shared" si="7"/>
        <v>100</v>
      </c>
      <c r="AA18" s="17">
        <v>0</v>
      </c>
      <c r="AB18" s="18">
        <f t="shared" si="8"/>
        <v>0</v>
      </c>
      <c r="AC18" s="17">
        <v>0</v>
      </c>
      <c r="AD18" s="18">
        <f t="shared" si="9"/>
        <v>0</v>
      </c>
      <c r="AE18" s="17">
        <v>0</v>
      </c>
      <c r="AF18" s="18">
        <f t="shared" si="10"/>
        <v>0</v>
      </c>
      <c r="AG18" s="14">
        <f t="shared" si="11"/>
        <v>150</v>
      </c>
      <c r="AH18" s="14">
        <f t="shared" si="12"/>
        <v>60</v>
      </c>
      <c r="AI18" s="19">
        <f t="shared" si="13"/>
        <v>100</v>
      </c>
      <c r="AJ18" s="20">
        <f t="shared" si="14"/>
        <v>6</v>
      </c>
      <c r="AK18" s="20">
        <f t="shared" si="15"/>
        <v>100</v>
      </c>
      <c r="AL18" s="20">
        <f t="shared" si="16"/>
      </c>
      <c r="AM18" s="20">
        <f t="shared" si="17"/>
        <v>0</v>
      </c>
      <c r="AN18" s="20">
        <f t="shared" si="18"/>
        <v>0.4166666666666667</v>
      </c>
    </row>
    <row r="19" spans="1:40" ht="19.5" customHeight="1">
      <c r="A19" s="45"/>
      <c r="B19" s="46"/>
      <c r="C19" s="11" t="s">
        <v>44</v>
      </c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4">
        <f t="shared" si="0"/>
      </c>
      <c r="K19" s="15">
        <f t="shared" si="1"/>
        <v>0</v>
      </c>
      <c r="L19" s="13">
        <v>0</v>
      </c>
      <c r="M19" s="13">
        <v>0</v>
      </c>
      <c r="N19" s="15">
        <f t="shared" si="2"/>
        <v>0</v>
      </c>
      <c r="O19" s="13">
        <v>0</v>
      </c>
      <c r="P19" s="13">
        <v>0</v>
      </c>
      <c r="Q19" s="13">
        <v>0</v>
      </c>
      <c r="R19" s="14">
        <f t="shared" si="3"/>
      </c>
      <c r="S19" s="13">
        <v>0</v>
      </c>
      <c r="T19" s="13">
        <v>0</v>
      </c>
      <c r="U19" s="13">
        <v>0</v>
      </c>
      <c r="V19" s="14">
        <f t="shared" si="4"/>
      </c>
      <c r="W19" s="14">
        <f t="shared" si="5"/>
      </c>
      <c r="X19" s="16">
        <f t="shared" si="6"/>
        <v>0</v>
      </c>
      <c r="Y19" s="17">
        <v>0</v>
      </c>
      <c r="Z19" s="18">
        <f t="shared" si="7"/>
      </c>
      <c r="AA19" s="17">
        <v>0</v>
      </c>
      <c r="AB19" s="18">
        <f t="shared" si="8"/>
      </c>
      <c r="AC19" s="17">
        <v>0</v>
      </c>
      <c r="AD19" s="18">
        <f t="shared" si="9"/>
      </c>
      <c r="AE19" s="17">
        <v>0</v>
      </c>
      <c r="AF19" s="18">
        <f t="shared" si="10"/>
      </c>
      <c r="AG19" s="14">
        <f t="shared" si="11"/>
      </c>
      <c r="AH19" s="14">
        <f t="shared" si="12"/>
      </c>
      <c r="AI19" s="19">
        <f t="shared" si="13"/>
      </c>
      <c r="AJ19" s="20">
        <f t="shared" si="14"/>
      </c>
      <c r="AK19" s="20">
        <f t="shared" si="15"/>
      </c>
      <c r="AL19" s="20">
        <f t="shared" si="16"/>
      </c>
      <c r="AM19" s="20">
        <f t="shared" si="17"/>
      </c>
      <c r="AN19" s="20">
        <f t="shared" si="18"/>
      </c>
    </row>
    <row r="20" spans="1:40" ht="19.5" customHeight="1">
      <c r="A20" s="45">
        <v>7</v>
      </c>
      <c r="B20" s="46" t="s">
        <v>50</v>
      </c>
      <c r="C20" s="11" t="s">
        <v>43</v>
      </c>
      <c r="D20" s="12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4">
        <f t="shared" si="0"/>
      </c>
      <c r="K20" s="15">
        <f t="shared" si="1"/>
        <v>0</v>
      </c>
      <c r="L20" s="13">
        <v>0</v>
      </c>
      <c r="M20" s="13">
        <v>0</v>
      </c>
      <c r="N20" s="15">
        <f t="shared" si="2"/>
        <v>0</v>
      </c>
      <c r="O20" s="13">
        <v>0</v>
      </c>
      <c r="P20" s="13">
        <v>0</v>
      </c>
      <c r="Q20" s="13">
        <v>0</v>
      </c>
      <c r="R20" s="14">
        <f t="shared" si="3"/>
      </c>
      <c r="S20" s="13">
        <v>0</v>
      </c>
      <c r="T20" s="13">
        <v>0</v>
      </c>
      <c r="U20" s="13">
        <v>0</v>
      </c>
      <c r="V20" s="14">
        <f t="shared" si="4"/>
      </c>
      <c r="W20" s="14">
        <f t="shared" si="5"/>
      </c>
      <c r="X20" s="16">
        <f t="shared" si="6"/>
        <v>0</v>
      </c>
      <c r="Y20" s="17">
        <v>0</v>
      </c>
      <c r="Z20" s="18">
        <f t="shared" si="7"/>
      </c>
      <c r="AA20" s="17">
        <v>0</v>
      </c>
      <c r="AB20" s="18">
        <f t="shared" si="8"/>
      </c>
      <c r="AC20" s="17">
        <v>0</v>
      </c>
      <c r="AD20" s="18">
        <f t="shared" si="9"/>
      </c>
      <c r="AE20" s="17">
        <v>0</v>
      </c>
      <c r="AF20" s="18">
        <f t="shared" si="10"/>
      </c>
      <c r="AG20" s="14">
        <f t="shared" si="11"/>
      </c>
      <c r="AH20" s="14">
        <f t="shared" si="12"/>
      </c>
      <c r="AI20" s="19">
        <f t="shared" si="13"/>
      </c>
      <c r="AJ20" s="20">
        <f t="shared" si="14"/>
      </c>
      <c r="AK20" s="20">
        <f t="shared" si="15"/>
      </c>
      <c r="AL20" s="20">
        <f t="shared" si="16"/>
      </c>
      <c r="AM20" s="20">
        <f t="shared" si="17"/>
      </c>
      <c r="AN20" s="20">
        <f t="shared" si="18"/>
      </c>
    </row>
    <row r="21" spans="1:40" ht="19.5" customHeight="1">
      <c r="A21" s="45"/>
      <c r="B21" s="46"/>
      <c r="C21" s="11" t="s">
        <v>44</v>
      </c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4">
        <f t="shared" si="0"/>
      </c>
      <c r="K21" s="15">
        <f t="shared" si="1"/>
        <v>0</v>
      </c>
      <c r="L21" s="13">
        <v>0</v>
      </c>
      <c r="M21" s="13">
        <v>0</v>
      </c>
      <c r="N21" s="15">
        <f t="shared" si="2"/>
        <v>0</v>
      </c>
      <c r="O21" s="13">
        <v>0</v>
      </c>
      <c r="P21" s="13">
        <v>0</v>
      </c>
      <c r="Q21" s="13">
        <v>0</v>
      </c>
      <c r="R21" s="14">
        <f t="shared" si="3"/>
      </c>
      <c r="S21" s="13">
        <v>0</v>
      </c>
      <c r="T21" s="13">
        <v>0</v>
      </c>
      <c r="U21" s="13">
        <v>0</v>
      </c>
      <c r="V21" s="14">
        <f t="shared" si="4"/>
      </c>
      <c r="W21" s="14">
        <f t="shared" si="5"/>
      </c>
      <c r="X21" s="16">
        <f t="shared" si="6"/>
        <v>0</v>
      </c>
      <c r="Y21" s="17">
        <v>0</v>
      </c>
      <c r="Z21" s="18">
        <f t="shared" si="7"/>
      </c>
      <c r="AA21" s="17">
        <v>0</v>
      </c>
      <c r="AB21" s="18">
        <f t="shared" si="8"/>
      </c>
      <c r="AC21" s="17">
        <v>0</v>
      </c>
      <c r="AD21" s="18">
        <f t="shared" si="9"/>
      </c>
      <c r="AE21" s="17">
        <v>0</v>
      </c>
      <c r="AF21" s="18">
        <f t="shared" si="10"/>
      </c>
      <c r="AG21" s="14">
        <f t="shared" si="11"/>
      </c>
      <c r="AH21" s="14">
        <f t="shared" si="12"/>
      </c>
      <c r="AI21" s="19">
        <f t="shared" si="13"/>
      </c>
      <c r="AJ21" s="20">
        <f t="shared" si="14"/>
      </c>
      <c r="AK21" s="20">
        <f t="shared" si="15"/>
      </c>
      <c r="AL21" s="20">
        <f t="shared" si="16"/>
      </c>
      <c r="AM21" s="20">
        <f t="shared" si="17"/>
      </c>
      <c r="AN21" s="20">
        <f t="shared" si="18"/>
      </c>
    </row>
    <row r="22" spans="1:40" ht="23.25" customHeight="1">
      <c r="A22" s="45">
        <v>8</v>
      </c>
      <c r="B22" s="46" t="s">
        <v>51</v>
      </c>
      <c r="C22" s="11" t="s">
        <v>43</v>
      </c>
      <c r="D22" s="12">
        <v>4</v>
      </c>
      <c r="E22" s="13">
        <v>12</v>
      </c>
      <c r="F22" s="13">
        <v>0</v>
      </c>
      <c r="G22" s="13">
        <v>0</v>
      </c>
      <c r="H22" s="13">
        <v>3</v>
      </c>
      <c r="I22" s="13">
        <v>2</v>
      </c>
      <c r="J22" s="14">
        <f t="shared" si="0"/>
        <v>0.125</v>
      </c>
      <c r="K22" s="15">
        <f t="shared" si="1"/>
        <v>15</v>
      </c>
      <c r="L22" s="13">
        <v>13</v>
      </c>
      <c r="M22" s="13">
        <v>0</v>
      </c>
      <c r="N22" s="15">
        <f t="shared" si="2"/>
        <v>13</v>
      </c>
      <c r="O22" s="13">
        <v>0</v>
      </c>
      <c r="P22" s="13">
        <v>0</v>
      </c>
      <c r="Q22" s="13">
        <v>0</v>
      </c>
      <c r="R22" s="14">
        <f t="shared" si="3"/>
        <v>0.5416666666666666</v>
      </c>
      <c r="S22" s="13">
        <v>2</v>
      </c>
      <c r="T22" s="13">
        <v>0</v>
      </c>
      <c r="U22" s="13">
        <v>0</v>
      </c>
      <c r="V22" s="14">
        <f t="shared" si="4"/>
        <v>0.5</v>
      </c>
      <c r="W22" s="14">
        <f t="shared" si="5"/>
        <v>0</v>
      </c>
      <c r="X22" s="16">
        <f t="shared" si="6"/>
        <v>1</v>
      </c>
      <c r="Y22" s="17">
        <v>0</v>
      </c>
      <c r="Z22" s="18">
        <f t="shared" si="7"/>
        <v>0</v>
      </c>
      <c r="AA22" s="17">
        <v>0</v>
      </c>
      <c r="AB22" s="18">
        <f t="shared" si="8"/>
        <v>0</v>
      </c>
      <c r="AC22" s="17">
        <v>1</v>
      </c>
      <c r="AD22" s="18">
        <f t="shared" si="9"/>
        <v>100</v>
      </c>
      <c r="AE22" s="17">
        <v>0</v>
      </c>
      <c r="AF22" s="18">
        <f t="shared" si="10"/>
        <v>0</v>
      </c>
      <c r="AG22" s="14">
        <f t="shared" si="11"/>
        <v>433.3333333333333</v>
      </c>
      <c r="AH22" s="14">
        <f t="shared" si="12"/>
        <v>86.66666666666667</v>
      </c>
      <c r="AI22" s="19">
        <f t="shared" si="13"/>
        <v>92.3076923076923</v>
      </c>
      <c r="AJ22" s="20">
        <f t="shared" si="14"/>
        <v>4</v>
      </c>
      <c r="AK22" s="20">
        <f t="shared" si="15"/>
        <v>100</v>
      </c>
      <c r="AL22" s="20">
        <f t="shared" si="16"/>
      </c>
      <c r="AM22" s="20">
        <f t="shared" si="17"/>
        <v>0</v>
      </c>
      <c r="AN22" s="20">
        <f t="shared" si="18"/>
        <v>0.625</v>
      </c>
    </row>
    <row r="23" spans="1:40" ht="23.25" customHeight="1">
      <c r="A23" s="45"/>
      <c r="B23" s="46"/>
      <c r="C23" s="11" t="s">
        <v>44</v>
      </c>
      <c r="D23" s="12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4">
        <f t="shared" si="0"/>
      </c>
      <c r="K23" s="15">
        <f t="shared" si="1"/>
        <v>0</v>
      </c>
      <c r="L23" s="13">
        <v>0</v>
      </c>
      <c r="M23" s="13">
        <v>0</v>
      </c>
      <c r="N23" s="15">
        <f t="shared" si="2"/>
        <v>0</v>
      </c>
      <c r="O23" s="13">
        <v>0</v>
      </c>
      <c r="P23" s="13">
        <v>0</v>
      </c>
      <c r="Q23" s="13">
        <v>0</v>
      </c>
      <c r="R23" s="14">
        <f t="shared" si="3"/>
      </c>
      <c r="S23" s="13">
        <v>0</v>
      </c>
      <c r="T23" s="13">
        <v>0</v>
      </c>
      <c r="U23" s="13">
        <v>0</v>
      </c>
      <c r="V23" s="14">
        <f t="shared" si="4"/>
      </c>
      <c r="W23" s="14">
        <f t="shared" si="5"/>
      </c>
      <c r="X23" s="16">
        <f t="shared" si="6"/>
        <v>0</v>
      </c>
      <c r="Y23" s="17">
        <v>0</v>
      </c>
      <c r="Z23" s="18">
        <f t="shared" si="7"/>
      </c>
      <c r="AA23" s="17">
        <v>0</v>
      </c>
      <c r="AB23" s="18">
        <f t="shared" si="8"/>
      </c>
      <c r="AC23" s="17">
        <v>0</v>
      </c>
      <c r="AD23" s="18">
        <f t="shared" si="9"/>
      </c>
      <c r="AE23" s="17">
        <v>0</v>
      </c>
      <c r="AF23" s="18">
        <f t="shared" si="10"/>
      </c>
      <c r="AG23" s="14">
        <f t="shared" si="11"/>
      </c>
      <c r="AH23" s="14">
        <f t="shared" si="12"/>
      </c>
      <c r="AI23" s="19">
        <f t="shared" si="13"/>
      </c>
      <c r="AJ23" s="20">
        <f t="shared" si="14"/>
      </c>
      <c r="AK23" s="20">
        <f t="shared" si="15"/>
      </c>
      <c r="AL23" s="20">
        <f t="shared" si="16"/>
      </c>
      <c r="AM23" s="20">
        <f t="shared" si="17"/>
      </c>
      <c r="AN23" s="20">
        <f t="shared" si="18"/>
      </c>
    </row>
    <row r="24" spans="1:40" ht="19.5" customHeight="1">
      <c r="A24" s="45">
        <v>9</v>
      </c>
      <c r="B24" s="46" t="s">
        <v>52</v>
      </c>
      <c r="C24" s="11" t="s">
        <v>43</v>
      </c>
      <c r="D24" s="12">
        <v>4</v>
      </c>
      <c r="E24" s="13">
        <v>8</v>
      </c>
      <c r="F24" s="13">
        <v>0</v>
      </c>
      <c r="G24" s="13">
        <v>0</v>
      </c>
      <c r="H24" s="13">
        <v>0</v>
      </c>
      <c r="I24" s="13">
        <v>0</v>
      </c>
      <c r="J24" s="14">
        <f t="shared" si="0"/>
        <v>0</v>
      </c>
      <c r="K24" s="15">
        <f t="shared" si="1"/>
        <v>8</v>
      </c>
      <c r="L24" s="13">
        <v>6</v>
      </c>
      <c r="M24" s="13">
        <v>0</v>
      </c>
      <c r="N24" s="15">
        <f t="shared" si="2"/>
        <v>6</v>
      </c>
      <c r="O24" s="13">
        <v>0</v>
      </c>
      <c r="P24" s="13">
        <v>0</v>
      </c>
      <c r="Q24" s="13">
        <v>0</v>
      </c>
      <c r="R24" s="14">
        <f t="shared" si="3"/>
        <v>0.25</v>
      </c>
      <c r="S24" s="13">
        <v>2</v>
      </c>
      <c r="T24" s="13">
        <v>0</v>
      </c>
      <c r="U24" s="13">
        <v>0</v>
      </c>
      <c r="V24" s="14">
        <f t="shared" si="4"/>
        <v>0.5</v>
      </c>
      <c r="W24" s="14">
        <f t="shared" si="5"/>
        <v>0</v>
      </c>
      <c r="X24" s="16">
        <f t="shared" si="6"/>
        <v>0</v>
      </c>
      <c r="Y24" s="17">
        <v>0</v>
      </c>
      <c r="Z24" s="18">
        <f t="shared" si="7"/>
      </c>
      <c r="AA24" s="17">
        <v>0</v>
      </c>
      <c r="AB24" s="18">
        <f t="shared" si="8"/>
      </c>
      <c r="AC24" s="17">
        <v>0</v>
      </c>
      <c r="AD24" s="18">
        <f t="shared" si="9"/>
      </c>
      <c r="AE24" s="17">
        <v>0</v>
      </c>
      <c r="AF24" s="18">
        <f t="shared" si="10"/>
      </c>
      <c r="AG24" s="14">
        <f t="shared" si="11"/>
      </c>
      <c r="AH24" s="14">
        <f t="shared" si="12"/>
        <v>75</v>
      </c>
      <c r="AI24" s="19">
        <f t="shared" si="13"/>
        <v>100</v>
      </c>
      <c r="AJ24" s="20">
        <f t="shared" si="14"/>
      </c>
      <c r="AK24" s="20">
        <f t="shared" si="15"/>
        <v>100</v>
      </c>
      <c r="AL24" s="20">
        <f t="shared" si="16"/>
      </c>
      <c r="AM24" s="20">
        <f t="shared" si="17"/>
        <v>0</v>
      </c>
      <c r="AN24" s="20">
        <f t="shared" si="18"/>
        <v>0.3333333333333333</v>
      </c>
    </row>
    <row r="25" spans="1:40" ht="19.5" customHeight="1">
      <c r="A25" s="45"/>
      <c r="B25" s="46"/>
      <c r="C25" s="11" t="s">
        <v>44</v>
      </c>
      <c r="D25" s="12">
        <v>4</v>
      </c>
      <c r="E25" s="13">
        <v>4</v>
      </c>
      <c r="F25" s="13">
        <v>0</v>
      </c>
      <c r="G25" s="13">
        <v>0</v>
      </c>
      <c r="H25" s="13">
        <v>0</v>
      </c>
      <c r="I25" s="13">
        <v>0</v>
      </c>
      <c r="J25" s="14">
        <f t="shared" si="0"/>
        <v>0</v>
      </c>
      <c r="K25" s="15">
        <f t="shared" si="1"/>
        <v>4</v>
      </c>
      <c r="L25" s="13">
        <v>1</v>
      </c>
      <c r="M25" s="13">
        <v>0</v>
      </c>
      <c r="N25" s="15">
        <f t="shared" si="2"/>
        <v>1</v>
      </c>
      <c r="O25" s="13">
        <v>0</v>
      </c>
      <c r="P25" s="13">
        <v>0</v>
      </c>
      <c r="Q25" s="13">
        <v>0</v>
      </c>
      <c r="R25" s="14">
        <f t="shared" si="3"/>
        <v>0.041666666666666664</v>
      </c>
      <c r="S25" s="13">
        <v>3</v>
      </c>
      <c r="T25" s="13">
        <v>0</v>
      </c>
      <c r="U25" s="13">
        <v>0</v>
      </c>
      <c r="V25" s="14">
        <f t="shared" si="4"/>
        <v>0.75</v>
      </c>
      <c r="W25" s="14">
        <f t="shared" si="5"/>
        <v>0</v>
      </c>
      <c r="X25" s="16">
        <f t="shared" si="6"/>
        <v>0</v>
      </c>
      <c r="Y25" s="17">
        <v>0</v>
      </c>
      <c r="Z25" s="18">
        <f t="shared" si="7"/>
      </c>
      <c r="AA25" s="17">
        <v>0</v>
      </c>
      <c r="AB25" s="18">
        <f t="shared" si="8"/>
      </c>
      <c r="AC25" s="17">
        <v>0</v>
      </c>
      <c r="AD25" s="18">
        <f t="shared" si="9"/>
      </c>
      <c r="AE25" s="17">
        <v>0</v>
      </c>
      <c r="AF25" s="18">
        <f t="shared" si="10"/>
      </c>
      <c r="AG25" s="14">
        <f t="shared" si="11"/>
      </c>
      <c r="AH25" s="14">
        <f t="shared" si="12"/>
        <v>25</v>
      </c>
      <c r="AI25" s="19">
        <f t="shared" si="13"/>
        <v>100</v>
      </c>
      <c r="AJ25" s="20">
        <f t="shared" si="14"/>
      </c>
      <c r="AK25" s="20">
        <f t="shared" si="15"/>
        <v>100</v>
      </c>
      <c r="AL25" s="20">
        <f t="shared" si="16"/>
      </c>
      <c r="AM25" s="20">
        <f t="shared" si="17"/>
        <v>0</v>
      </c>
      <c r="AN25" s="20">
        <f t="shared" si="18"/>
        <v>0.16666666666666666</v>
      </c>
    </row>
    <row r="26" spans="1:40" ht="19.5" customHeight="1">
      <c r="A26" s="45">
        <v>10</v>
      </c>
      <c r="B26" s="46" t="s">
        <v>53</v>
      </c>
      <c r="C26" s="11" t="s">
        <v>43</v>
      </c>
      <c r="D26" s="1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4">
        <f t="shared" si="0"/>
      </c>
      <c r="K26" s="15">
        <f t="shared" si="1"/>
        <v>0</v>
      </c>
      <c r="L26" s="13">
        <v>0</v>
      </c>
      <c r="M26" s="13">
        <v>0</v>
      </c>
      <c r="N26" s="15">
        <f t="shared" si="2"/>
        <v>0</v>
      </c>
      <c r="O26" s="13">
        <v>0</v>
      </c>
      <c r="P26" s="13">
        <v>0</v>
      </c>
      <c r="Q26" s="13">
        <v>0</v>
      </c>
      <c r="R26" s="14">
        <f t="shared" si="3"/>
      </c>
      <c r="S26" s="13">
        <v>0</v>
      </c>
      <c r="T26" s="13">
        <v>0</v>
      </c>
      <c r="U26" s="13">
        <v>0</v>
      </c>
      <c r="V26" s="14">
        <f t="shared" si="4"/>
      </c>
      <c r="W26" s="14">
        <f t="shared" si="5"/>
      </c>
      <c r="X26" s="16">
        <f t="shared" si="6"/>
        <v>0</v>
      </c>
      <c r="Y26" s="17">
        <v>0</v>
      </c>
      <c r="Z26" s="18">
        <f t="shared" si="7"/>
      </c>
      <c r="AA26" s="17">
        <v>0</v>
      </c>
      <c r="AB26" s="18">
        <f t="shared" si="8"/>
      </c>
      <c r="AC26" s="17">
        <v>0</v>
      </c>
      <c r="AD26" s="18">
        <f t="shared" si="9"/>
      </c>
      <c r="AE26" s="17">
        <v>0</v>
      </c>
      <c r="AF26" s="18">
        <f t="shared" si="10"/>
      </c>
      <c r="AG26" s="14">
        <f t="shared" si="11"/>
      </c>
      <c r="AH26" s="14">
        <f t="shared" si="12"/>
      </c>
      <c r="AI26" s="19">
        <f t="shared" si="13"/>
      </c>
      <c r="AJ26" s="20">
        <f t="shared" si="14"/>
      </c>
      <c r="AK26" s="20">
        <f t="shared" si="15"/>
      </c>
      <c r="AL26" s="20">
        <f t="shared" si="16"/>
      </c>
      <c r="AM26" s="20">
        <f t="shared" si="17"/>
      </c>
      <c r="AN26" s="20">
        <f t="shared" si="18"/>
      </c>
    </row>
    <row r="27" spans="1:40" ht="19.5" customHeight="1">
      <c r="A27" s="45"/>
      <c r="B27" s="46"/>
      <c r="C27" s="11" t="s">
        <v>44</v>
      </c>
      <c r="D27" s="1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4">
        <f t="shared" si="0"/>
      </c>
      <c r="K27" s="15">
        <f t="shared" si="1"/>
        <v>0</v>
      </c>
      <c r="L27" s="13">
        <v>0</v>
      </c>
      <c r="M27" s="13">
        <v>0</v>
      </c>
      <c r="N27" s="15">
        <f t="shared" si="2"/>
        <v>0</v>
      </c>
      <c r="O27" s="13">
        <v>0</v>
      </c>
      <c r="P27" s="13">
        <v>0</v>
      </c>
      <c r="Q27" s="13">
        <v>0</v>
      </c>
      <c r="R27" s="14">
        <f t="shared" si="3"/>
      </c>
      <c r="S27" s="13">
        <v>0</v>
      </c>
      <c r="T27" s="13">
        <v>0</v>
      </c>
      <c r="U27" s="13">
        <v>0</v>
      </c>
      <c r="V27" s="14">
        <f t="shared" si="4"/>
      </c>
      <c r="W27" s="14">
        <f t="shared" si="5"/>
      </c>
      <c r="X27" s="16">
        <f t="shared" si="6"/>
        <v>0</v>
      </c>
      <c r="Y27" s="17">
        <v>0</v>
      </c>
      <c r="Z27" s="18">
        <f t="shared" si="7"/>
      </c>
      <c r="AA27" s="17">
        <v>0</v>
      </c>
      <c r="AB27" s="18">
        <f t="shared" si="8"/>
      </c>
      <c r="AC27" s="17">
        <v>0</v>
      </c>
      <c r="AD27" s="18">
        <f t="shared" si="9"/>
      </c>
      <c r="AE27" s="17">
        <v>0</v>
      </c>
      <c r="AF27" s="18">
        <f t="shared" si="10"/>
      </c>
      <c r="AG27" s="14">
        <f t="shared" si="11"/>
      </c>
      <c r="AH27" s="14">
        <f t="shared" si="12"/>
      </c>
      <c r="AI27" s="19">
        <f t="shared" si="13"/>
      </c>
      <c r="AJ27" s="20">
        <f t="shared" si="14"/>
      </c>
      <c r="AK27" s="20">
        <f t="shared" si="15"/>
      </c>
      <c r="AL27" s="20">
        <f t="shared" si="16"/>
      </c>
      <c r="AM27" s="20">
        <f t="shared" si="17"/>
      </c>
      <c r="AN27" s="20">
        <f t="shared" si="18"/>
      </c>
    </row>
    <row r="28" spans="1:40" s="29" customFormat="1" ht="19.5" customHeight="1">
      <c r="A28" s="41" t="s">
        <v>54</v>
      </c>
      <c r="B28" s="41"/>
      <c r="C28" s="21" t="s">
        <v>43</v>
      </c>
      <c r="D28" s="22">
        <v>4</v>
      </c>
      <c r="E28" s="23">
        <f>SUM(E8,E10,E12,E14,E16,E18,E20,E22,E24,E26)</f>
        <v>1754</v>
      </c>
      <c r="F28" s="23">
        <f>SUM(F8,F10,F12,F14,F16,F18,F20,F22,F24,F26)</f>
        <v>11</v>
      </c>
      <c r="G28" s="23">
        <f>SUM(G8,G10,G12,G14,G16,G18,G20,G22,G24,G26)</f>
        <v>12</v>
      </c>
      <c r="H28" s="23">
        <f>SUM(H8,H10,H12,H14,H16,H18,H20,H22,H24,H26)</f>
        <v>873</v>
      </c>
      <c r="I28" s="23">
        <f>SUM(I8,I10,I12,I14,I16,I18,I20,I22,I24,I26)</f>
        <v>840</v>
      </c>
      <c r="J28" s="24">
        <f t="shared" si="0"/>
        <v>36.375</v>
      </c>
      <c r="K28" s="25">
        <f t="shared" si="1"/>
        <v>2627</v>
      </c>
      <c r="L28" s="23">
        <f>SUM(L8,L10,L12,L14,L16,L18,L20,L22,L24,L26)</f>
        <v>1234</v>
      </c>
      <c r="M28" s="23">
        <f>SUM(M8,M10,M12,M14,M16,M18,M20,M22,M24,M26)</f>
        <v>5</v>
      </c>
      <c r="N28" s="25">
        <f t="shared" si="2"/>
        <v>1239</v>
      </c>
      <c r="O28" s="23">
        <f>SUM(O8,O10,O12,O14,O16,O18,O20,O22,O24,O26)</f>
        <v>1020</v>
      </c>
      <c r="P28" s="23">
        <f>SUM(P8,P10,P12,P14,P16,P18,P20,P22,P24,P26)</f>
        <v>13</v>
      </c>
      <c r="Q28" s="23">
        <f>SUM(Q8,Q10,Q12,Q14,Q16,Q18,Q20,Q22,Q24,Q26)</f>
        <v>24</v>
      </c>
      <c r="R28" s="24">
        <f t="shared" si="3"/>
        <v>51.625</v>
      </c>
      <c r="S28" s="23">
        <f>SUM(S8,S10,S12,S14,S16,S18,S20,S22,S24,S26)</f>
        <v>1388</v>
      </c>
      <c r="T28" s="23">
        <f>SUM(T8,T10,T12,T14,T16,T18,T20,T22,T24,T26)</f>
        <v>9</v>
      </c>
      <c r="U28" s="23">
        <f>SUM(U8,U10,U12,U14,U16,U18,U20,U22,U24,U26)</f>
        <v>21</v>
      </c>
      <c r="V28" s="24">
        <f t="shared" si="4"/>
        <v>347</v>
      </c>
      <c r="W28" s="24">
        <f t="shared" si="5"/>
        <v>2.25</v>
      </c>
      <c r="X28" s="25">
        <f>SUM(X8,X10,X12,X14,X16,X18,X20,X22,X24,X26)</f>
        <v>61</v>
      </c>
      <c r="Y28" s="23">
        <f>SUM(Y8,Y10,Y12,Y14,Y16,Y18,Y20,Y22,Y24,Y26)</f>
        <v>40</v>
      </c>
      <c r="Z28" s="26">
        <f t="shared" si="7"/>
        <v>65.57377049180327</v>
      </c>
      <c r="AA28" s="23">
        <f>SUM(AA8,AA10,AA12,AA14,AA16,AA18,AA20,AA22,AA24,AA26)</f>
        <v>5</v>
      </c>
      <c r="AB28" s="26">
        <f t="shared" si="8"/>
        <v>8.19672131147541</v>
      </c>
      <c r="AC28" s="23">
        <f>SUM(AC8,AC10,AC12,AC14,AC16,AC18,AC20,AC22,AC24,AC26)</f>
        <v>16</v>
      </c>
      <c r="AD28" s="26">
        <f t="shared" si="9"/>
        <v>26.229508196721312</v>
      </c>
      <c r="AE28" s="23">
        <f>SUM(AE8,AE10,AE12,AE14,AE16,AE18,AE20,AE22,AE24,AE26)</f>
        <v>0</v>
      </c>
      <c r="AF28" s="26">
        <f t="shared" si="10"/>
        <v>0</v>
      </c>
      <c r="AG28" s="24">
        <f t="shared" si="11"/>
        <v>141.92439862542955</v>
      </c>
      <c r="AH28" s="24">
        <f t="shared" si="12"/>
        <v>47.16406547392463</v>
      </c>
      <c r="AI28" s="27">
        <f t="shared" si="13"/>
        <v>98.30508474576271</v>
      </c>
      <c r="AJ28" s="28">
        <f t="shared" si="14"/>
        <v>9.539518900343642</v>
      </c>
      <c r="AK28" s="28">
        <f t="shared" si="15"/>
        <v>99.59644874899112</v>
      </c>
      <c r="AL28" s="28">
        <f t="shared" si="16"/>
        <v>0.40355125100887806</v>
      </c>
      <c r="AM28" s="28">
        <f t="shared" si="17"/>
        <v>1.937046004842615</v>
      </c>
      <c r="AN28" s="28">
        <f t="shared" si="18"/>
        <v>109.45833333333333</v>
      </c>
    </row>
    <row r="29" spans="1:40" s="29" customFormat="1" ht="19.5" customHeight="1">
      <c r="A29" s="41"/>
      <c r="B29" s="41"/>
      <c r="C29" s="21" t="s">
        <v>44</v>
      </c>
      <c r="D29" s="22">
        <v>4</v>
      </c>
      <c r="E29" s="23">
        <f>SUM(E9,E11,E13,E15,E17,E19,E21,E23,E25,E27)</f>
        <v>137</v>
      </c>
      <c r="F29" s="23">
        <f>SUM(F9,F11,F13,F15,F17,F19,F21,F23,F25,F27)</f>
        <v>0</v>
      </c>
      <c r="G29" s="23">
        <f>SUM(G9,G11,G13,G15,G17,G19,G21,G23,G25,G27)</f>
        <v>0</v>
      </c>
      <c r="H29" s="23">
        <f>SUM(H9,H11,H13,H15,H17,H19,H21,H23,H25,H27)</f>
        <v>30</v>
      </c>
      <c r="I29" s="23">
        <f>SUM(I9,I11,I13,I15,I17,I19,I21,I23,I25,I27)</f>
        <v>29</v>
      </c>
      <c r="J29" s="24">
        <f t="shared" si="0"/>
        <v>1.25</v>
      </c>
      <c r="K29" s="25">
        <f t="shared" si="1"/>
        <v>167</v>
      </c>
      <c r="L29" s="23">
        <f>SUM(L9,L11,L13,L15,L17,L19,L21,L23,L25,L27)</f>
        <v>43</v>
      </c>
      <c r="M29" s="23">
        <f>SUM(M9,M11,M13,M15,M17,M19,M21,M23,M25,M27)</f>
        <v>0</v>
      </c>
      <c r="N29" s="25">
        <f t="shared" si="2"/>
        <v>43</v>
      </c>
      <c r="O29" s="23">
        <f>SUM(O9,O11,O13,O15,O17,O19,O21,O23,O25,O27)</f>
        <v>1</v>
      </c>
      <c r="P29" s="23">
        <f>SUM(P9,P11,P13,P15,P17,P19,P21,P23,P25,P27)</f>
        <v>0</v>
      </c>
      <c r="Q29" s="23">
        <f>SUM(Q9,Q11,Q13,Q15,Q17,Q19,Q21,Q23,Q25,Q27)</f>
        <v>0</v>
      </c>
      <c r="R29" s="24">
        <f t="shared" si="3"/>
        <v>1.7916666666666667</v>
      </c>
      <c r="S29" s="23">
        <f>SUM(S9,S11,S13,S15,S17,S19,S21,S23,S25,S27)</f>
        <v>124</v>
      </c>
      <c r="T29" s="23">
        <f>SUM(T9,T11,T13,T15,T17,T19,T21,T23,T25,T27)</f>
        <v>0</v>
      </c>
      <c r="U29" s="23">
        <f>SUM(U9,U11,U13,U15,U17,U19,U21,U23,U25,U27)</f>
        <v>0</v>
      </c>
      <c r="V29" s="24">
        <f t="shared" si="4"/>
        <v>31</v>
      </c>
      <c r="W29" s="24">
        <f t="shared" si="5"/>
        <v>0</v>
      </c>
      <c r="X29" s="25">
        <f>SUM(X9,X11,X13,X15,X17,X19,X21,X23,X25,X27)</f>
        <v>0</v>
      </c>
      <c r="Y29" s="23">
        <f>SUM(Y9,Y11,Y13,Y15,Y17,Y19,Y21,Y23,Y25,Y27)</f>
        <v>0</v>
      </c>
      <c r="Z29" s="26">
        <f t="shared" si="7"/>
      </c>
      <c r="AA29" s="23">
        <f>SUM(AA9,AA11,AA13,AA15,AA17,AA19,AA21,AA23,AA25,AA27)</f>
        <v>0</v>
      </c>
      <c r="AB29" s="26">
        <f t="shared" si="8"/>
      </c>
      <c r="AC29" s="23">
        <f>SUM(AC9,AC11,AC13,AC15,AC17,AC19,AC21,AC23,AC25,AC27)</f>
        <v>0</v>
      </c>
      <c r="AD29" s="26">
        <f t="shared" si="9"/>
      </c>
      <c r="AE29" s="23">
        <f>SUM(AE9,AE11,AE13,AE15,AE17,AE19,AE21,AE23,AE25,AE27)</f>
        <v>0</v>
      </c>
      <c r="AF29" s="26">
        <f t="shared" si="10"/>
      </c>
      <c r="AG29" s="24">
        <f t="shared" si="11"/>
        <v>143.33333333333334</v>
      </c>
      <c r="AH29" s="24">
        <f t="shared" si="12"/>
        <v>25.748502994011975</v>
      </c>
      <c r="AI29" s="27">
        <f t="shared" si="13"/>
        <v>100</v>
      </c>
      <c r="AJ29" s="28">
        <f t="shared" si="14"/>
        <v>24.8</v>
      </c>
      <c r="AK29" s="28">
        <f t="shared" si="15"/>
        <v>100</v>
      </c>
      <c r="AL29" s="28">
        <f t="shared" si="16"/>
      </c>
      <c r="AM29" s="28">
        <f t="shared" si="17"/>
        <v>0</v>
      </c>
      <c r="AN29" s="28">
        <f t="shared" si="18"/>
        <v>6.958333333333333</v>
      </c>
    </row>
    <row r="30" spans="1:40" ht="19.5" customHeight="1">
      <c r="A30" s="30">
        <v>11</v>
      </c>
      <c r="B30" s="47" t="s">
        <v>55</v>
      </c>
      <c r="C30" s="47"/>
      <c r="D30" s="31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4">
        <f t="shared" si="0"/>
      </c>
      <c r="K30" s="15">
        <f t="shared" si="1"/>
        <v>0</v>
      </c>
      <c r="L30" s="13">
        <v>0</v>
      </c>
      <c r="M30" s="13">
        <v>0</v>
      </c>
      <c r="N30" s="15">
        <f t="shared" si="2"/>
        <v>0</v>
      </c>
      <c r="O30" s="13">
        <v>0</v>
      </c>
      <c r="P30" s="13">
        <v>0</v>
      </c>
      <c r="Q30" s="13">
        <v>0</v>
      </c>
      <c r="R30" s="14">
        <f t="shared" si="3"/>
      </c>
      <c r="S30" s="13">
        <v>0</v>
      </c>
      <c r="T30" s="13">
        <v>0</v>
      </c>
      <c r="U30" s="13">
        <v>0</v>
      </c>
      <c r="V30" s="14">
        <f t="shared" si="4"/>
      </c>
      <c r="W30" s="14">
        <f t="shared" si="5"/>
      </c>
      <c r="X30" s="16">
        <f>Y30+AA30+AC30+AE30</f>
        <v>0</v>
      </c>
      <c r="Y30" s="17">
        <v>0</v>
      </c>
      <c r="Z30" s="18">
        <f t="shared" si="7"/>
      </c>
      <c r="AA30" s="17">
        <v>0</v>
      </c>
      <c r="AB30" s="18">
        <f t="shared" si="8"/>
      </c>
      <c r="AC30" s="17">
        <v>0</v>
      </c>
      <c r="AD30" s="18">
        <f t="shared" si="9"/>
      </c>
      <c r="AE30" s="17">
        <v>0</v>
      </c>
      <c r="AF30" s="18">
        <f t="shared" si="10"/>
      </c>
      <c r="AG30" s="14">
        <f t="shared" si="11"/>
      </c>
      <c r="AH30" s="14">
        <f t="shared" si="12"/>
      </c>
      <c r="AI30" s="19">
        <f t="shared" si="13"/>
      </c>
      <c r="AJ30" s="20">
        <f t="shared" si="14"/>
      </c>
      <c r="AK30" s="20">
        <f t="shared" si="15"/>
      </c>
      <c r="AL30" s="20">
        <f t="shared" si="16"/>
      </c>
      <c r="AM30" s="20">
        <f t="shared" si="17"/>
      </c>
      <c r="AN30" s="20">
        <f t="shared" si="18"/>
      </c>
    </row>
    <row r="31" spans="1:40" s="29" customFormat="1" ht="19.5" customHeight="1">
      <c r="A31" s="48" t="s">
        <v>56</v>
      </c>
      <c r="B31" s="48"/>
      <c r="C31" s="48"/>
      <c r="D31" s="22">
        <v>4</v>
      </c>
      <c r="E31" s="23">
        <f>SUM(E28:E30)</f>
        <v>1891</v>
      </c>
      <c r="F31" s="23">
        <f>SUM(F28:F30)</f>
        <v>11</v>
      </c>
      <c r="G31" s="23">
        <f>SUM(G28:G30)</f>
        <v>12</v>
      </c>
      <c r="H31" s="23">
        <f>SUM(H28:H30)</f>
        <v>903</v>
      </c>
      <c r="I31" s="23">
        <f>SUM(I28:I30)</f>
        <v>869</v>
      </c>
      <c r="J31" s="24">
        <f t="shared" si="0"/>
        <v>37.625</v>
      </c>
      <c r="K31" s="25">
        <f t="shared" si="1"/>
        <v>2794</v>
      </c>
      <c r="L31" s="23">
        <f>SUM(L28:L30)</f>
        <v>1277</v>
      </c>
      <c r="M31" s="23">
        <f>SUM(M28:M30)</f>
        <v>5</v>
      </c>
      <c r="N31" s="25">
        <f t="shared" si="2"/>
        <v>1282</v>
      </c>
      <c r="O31" s="23">
        <f>SUM(O28:O30)</f>
        <v>1021</v>
      </c>
      <c r="P31" s="23">
        <f>SUM(P28:P30)</f>
        <v>13</v>
      </c>
      <c r="Q31" s="23">
        <f>SUM(Q28:Q30)</f>
        <v>24</v>
      </c>
      <c r="R31" s="24">
        <f t="shared" si="3"/>
        <v>53.416666666666664</v>
      </c>
      <c r="S31" s="23">
        <f>SUM(S28:S30)</f>
        <v>1512</v>
      </c>
      <c r="T31" s="23">
        <f>SUM(T28:T30)</f>
        <v>9</v>
      </c>
      <c r="U31" s="23">
        <f>SUM(U28:U30)</f>
        <v>21</v>
      </c>
      <c r="V31" s="24">
        <f t="shared" si="4"/>
        <v>378</v>
      </c>
      <c r="W31" s="24">
        <f t="shared" si="5"/>
        <v>2.25</v>
      </c>
      <c r="X31" s="25">
        <f>SUM(X28:X30)</f>
        <v>61</v>
      </c>
      <c r="Y31" s="23">
        <f>SUM(Y28:Y30)</f>
        <v>40</v>
      </c>
      <c r="Z31" s="26">
        <f t="shared" si="7"/>
        <v>65.57377049180327</v>
      </c>
      <c r="AA31" s="23">
        <f>SUM(AA28:AA30)</f>
        <v>5</v>
      </c>
      <c r="AB31" s="26">
        <f t="shared" si="8"/>
        <v>8.19672131147541</v>
      </c>
      <c r="AC31" s="23">
        <f>SUM(AC28:AC30)</f>
        <v>16</v>
      </c>
      <c r="AD31" s="26">
        <f t="shared" si="9"/>
        <v>26.229508196721312</v>
      </c>
      <c r="AE31" s="23">
        <f>SUM(AE28:AE30)</f>
        <v>0</v>
      </c>
      <c r="AF31" s="26">
        <f t="shared" si="10"/>
        <v>0</v>
      </c>
      <c r="AG31" s="24">
        <f t="shared" si="11"/>
        <v>141.97120708748616</v>
      </c>
      <c r="AH31" s="24">
        <f t="shared" si="12"/>
        <v>45.8840372226199</v>
      </c>
      <c r="AI31" s="27">
        <f t="shared" si="13"/>
        <v>98.3619344773791</v>
      </c>
      <c r="AJ31" s="28">
        <f t="shared" si="14"/>
        <v>10.046511627906977</v>
      </c>
      <c r="AK31" s="28">
        <f t="shared" si="15"/>
        <v>99.60998439937597</v>
      </c>
      <c r="AL31" s="28">
        <f t="shared" si="16"/>
        <v>0.39001560062402496</v>
      </c>
      <c r="AM31" s="28">
        <f t="shared" si="17"/>
        <v>1.87207488299532</v>
      </c>
      <c r="AN31" s="28">
        <f t="shared" si="18"/>
        <v>116.41666666666667</v>
      </c>
    </row>
    <row r="32" spans="1:40" ht="19.5" customHeight="1">
      <c r="A32" s="30">
        <v>12</v>
      </c>
      <c r="B32" s="47" t="s">
        <v>57</v>
      </c>
      <c r="C32" s="47"/>
      <c r="D32" s="31">
        <v>4</v>
      </c>
      <c r="E32" s="13">
        <v>212</v>
      </c>
      <c r="F32" s="13">
        <v>0</v>
      </c>
      <c r="G32" s="13">
        <v>0</v>
      </c>
      <c r="H32" s="13">
        <v>350</v>
      </c>
      <c r="I32" s="13">
        <v>350</v>
      </c>
      <c r="J32" s="14">
        <f t="shared" si="0"/>
        <v>14.583333333333334</v>
      </c>
      <c r="K32" s="15">
        <f t="shared" si="1"/>
        <v>562</v>
      </c>
      <c r="L32" s="13">
        <v>351</v>
      </c>
      <c r="M32" s="13">
        <v>0</v>
      </c>
      <c r="N32" s="15">
        <f t="shared" si="2"/>
        <v>351</v>
      </c>
      <c r="O32" s="13">
        <v>0</v>
      </c>
      <c r="P32" s="13">
        <v>0</v>
      </c>
      <c r="Q32" s="13">
        <v>0</v>
      </c>
      <c r="R32" s="14">
        <f t="shared" si="3"/>
        <v>14.625</v>
      </c>
      <c r="S32" s="13">
        <v>211</v>
      </c>
      <c r="T32" s="13">
        <v>0</v>
      </c>
      <c r="U32" s="13">
        <v>0</v>
      </c>
      <c r="V32" s="14">
        <f t="shared" si="4"/>
        <v>52.75</v>
      </c>
      <c r="W32" s="14">
        <f t="shared" si="5"/>
        <v>0</v>
      </c>
      <c r="X32" s="16">
        <f>Y32+AA32+AC32+AE32</f>
        <v>0</v>
      </c>
      <c r="Y32" s="17">
        <v>0</v>
      </c>
      <c r="Z32" s="18">
        <f t="shared" si="7"/>
      </c>
      <c r="AA32" s="17">
        <v>0</v>
      </c>
      <c r="AB32" s="18">
        <f t="shared" si="8"/>
      </c>
      <c r="AC32" s="17">
        <v>0</v>
      </c>
      <c r="AD32" s="18">
        <f t="shared" si="9"/>
      </c>
      <c r="AE32" s="17">
        <v>0</v>
      </c>
      <c r="AF32" s="18">
        <f t="shared" si="10"/>
      </c>
      <c r="AG32" s="14">
        <f t="shared" si="11"/>
        <v>100.28571428571429</v>
      </c>
      <c r="AH32" s="14">
        <f t="shared" si="12"/>
        <v>62.45551601423488</v>
      </c>
      <c r="AI32" s="19">
        <f t="shared" si="13"/>
        <v>100</v>
      </c>
      <c r="AJ32" s="20">
        <f t="shared" si="14"/>
        <v>3.617142857142857</v>
      </c>
      <c r="AK32" s="20">
        <f t="shared" si="15"/>
        <v>100</v>
      </c>
      <c r="AL32" s="20">
        <f t="shared" si="16"/>
      </c>
      <c r="AM32" s="20">
        <f t="shared" si="17"/>
        <v>0</v>
      </c>
      <c r="AN32" s="20">
        <f t="shared" si="18"/>
        <v>23.416666666666668</v>
      </c>
    </row>
    <row r="33" spans="1:40" s="29" customFormat="1" ht="19.5" customHeight="1">
      <c r="A33" s="48" t="s">
        <v>58</v>
      </c>
      <c r="B33" s="48"/>
      <c r="C33" s="48"/>
      <c r="D33" s="22">
        <v>4</v>
      </c>
      <c r="E33" s="23">
        <f>SUM(E31:E32)</f>
        <v>2103</v>
      </c>
      <c r="F33" s="23">
        <f>SUM(F31:F32)</f>
        <v>11</v>
      </c>
      <c r="G33" s="23">
        <f>SUM(G31:G32)</f>
        <v>12</v>
      </c>
      <c r="H33" s="23">
        <f>SUM(H31:H32)</f>
        <v>1253</v>
      </c>
      <c r="I33" s="23">
        <f>SUM(I31:I32)</f>
        <v>1219</v>
      </c>
      <c r="J33" s="24">
        <f t="shared" si="0"/>
        <v>52.208333333333336</v>
      </c>
      <c r="K33" s="25">
        <f t="shared" si="1"/>
        <v>3356</v>
      </c>
      <c r="L33" s="23">
        <f>SUM(L31:L32)</f>
        <v>1628</v>
      </c>
      <c r="M33" s="23">
        <f>SUM(M31:M32)</f>
        <v>5</v>
      </c>
      <c r="N33" s="25">
        <f t="shared" si="2"/>
        <v>1633</v>
      </c>
      <c r="O33" s="23">
        <f>SUM(O31:O32)</f>
        <v>1021</v>
      </c>
      <c r="P33" s="23">
        <f>SUM(P31:P32)</f>
        <v>13</v>
      </c>
      <c r="Q33" s="23">
        <f>SUM(Q31:Q32)</f>
        <v>24</v>
      </c>
      <c r="R33" s="24">
        <f t="shared" si="3"/>
        <v>68.04166666666667</v>
      </c>
      <c r="S33" s="23">
        <f>SUM(S31:S32)</f>
        <v>1723</v>
      </c>
      <c r="T33" s="23">
        <f>SUM(T31:T32)</f>
        <v>9</v>
      </c>
      <c r="U33" s="23">
        <f>SUM(U31:U32)</f>
        <v>21</v>
      </c>
      <c r="V33" s="24">
        <f t="shared" si="4"/>
        <v>430.75</v>
      </c>
      <c r="W33" s="24">
        <f t="shared" si="5"/>
        <v>2.25</v>
      </c>
      <c r="X33" s="25">
        <f>SUM(X31:X32)</f>
        <v>61</v>
      </c>
      <c r="Y33" s="23">
        <f>SUM(Y31:Y32)</f>
        <v>40</v>
      </c>
      <c r="Z33" s="26">
        <f t="shared" si="7"/>
        <v>65.57377049180327</v>
      </c>
      <c r="AA33" s="23">
        <f>SUM(AA31:AA32)</f>
        <v>5</v>
      </c>
      <c r="AB33" s="26">
        <f t="shared" si="8"/>
        <v>8.19672131147541</v>
      </c>
      <c r="AC33" s="23">
        <f>SUM(AC31:AC32)</f>
        <v>16</v>
      </c>
      <c r="AD33" s="26">
        <f t="shared" si="9"/>
        <v>26.229508196721312</v>
      </c>
      <c r="AE33" s="23">
        <f>SUM(AE31:AE32)</f>
        <v>0</v>
      </c>
      <c r="AF33" s="26">
        <f t="shared" si="10"/>
        <v>0</v>
      </c>
      <c r="AG33" s="24">
        <f t="shared" si="11"/>
        <v>130.3272146847566</v>
      </c>
      <c r="AH33" s="24">
        <f t="shared" si="12"/>
        <v>48.65911799761621</v>
      </c>
      <c r="AI33" s="27">
        <f t="shared" si="13"/>
        <v>98.71402327005512</v>
      </c>
      <c r="AJ33" s="28">
        <f t="shared" si="14"/>
        <v>8.250598563447726</v>
      </c>
      <c r="AK33" s="28">
        <f t="shared" si="15"/>
        <v>99.69381506429885</v>
      </c>
      <c r="AL33" s="28">
        <f t="shared" si="16"/>
        <v>0.3061849357011635</v>
      </c>
      <c r="AM33" s="28">
        <f t="shared" si="17"/>
        <v>1.4696876913655847</v>
      </c>
      <c r="AN33" s="28">
        <f t="shared" si="18"/>
        <v>139.83333333333334</v>
      </c>
    </row>
    <row r="34" spans="1:40" ht="19.5" customHeight="1">
      <c r="A34" s="30">
        <v>13</v>
      </c>
      <c r="B34" s="47" t="s">
        <v>59</v>
      </c>
      <c r="C34" s="47"/>
      <c r="D34" s="31">
        <v>1</v>
      </c>
      <c r="E34" s="13">
        <v>460</v>
      </c>
      <c r="F34" s="13">
        <v>0</v>
      </c>
      <c r="G34" s="13">
        <v>0</v>
      </c>
      <c r="H34" s="13">
        <v>474</v>
      </c>
      <c r="I34" s="13">
        <v>474</v>
      </c>
      <c r="J34" s="14">
        <f t="shared" si="0"/>
        <v>79</v>
      </c>
      <c r="K34" s="15">
        <f t="shared" si="1"/>
        <v>934</v>
      </c>
      <c r="L34" s="13">
        <v>230</v>
      </c>
      <c r="M34" s="13">
        <v>0</v>
      </c>
      <c r="N34" s="15">
        <f t="shared" si="2"/>
        <v>230</v>
      </c>
      <c r="O34" s="13">
        <v>230</v>
      </c>
      <c r="P34" s="13">
        <v>0</v>
      </c>
      <c r="Q34" s="13">
        <v>0</v>
      </c>
      <c r="R34" s="14">
        <f t="shared" si="3"/>
        <v>38.333333333333336</v>
      </c>
      <c r="S34" s="13">
        <v>704</v>
      </c>
      <c r="T34" s="13">
        <v>0</v>
      </c>
      <c r="U34" s="13">
        <v>0</v>
      </c>
      <c r="V34" s="14">
        <f t="shared" si="4"/>
        <v>704</v>
      </c>
      <c r="W34" s="14">
        <f t="shared" si="5"/>
        <v>0</v>
      </c>
      <c r="X34" s="16">
        <f>Y34+AA34+AC34+AE34</f>
        <v>0</v>
      </c>
      <c r="Y34" s="17">
        <v>0</v>
      </c>
      <c r="Z34" s="18">
        <f t="shared" si="7"/>
      </c>
      <c r="AA34" s="17">
        <v>0</v>
      </c>
      <c r="AB34" s="18">
        <f t="shared" si="8"/>
      </c>
      <c r="AC34" s="17">
        <v>0</v>
      </c>
      <c r="AD34" s="18">
        <f t="shared" si="9"/>
      </c>
      <c r="AE34" s="17">
        <v>0</v>
      </c>
      <c r="AF34" s="18">
        <f t="shared" si="10"/>
      </c>
      <c r="AG34" s="14">
        <f t="shared" si="11"/>
        <v>48.52320675105485</v>
      </c>
      <c r="AH34" s="14">
        <f t="shared" si="12"/>
        <v>24.62526766595289</v>
      </c>
      <c r="AI34" s="19">
        <f t="shared" si="13"/>
        <v>100</v>
      </c>
      <c r="AJ34" s="20">
        <f t="shared" si="14"/>
        <v>8.91139240506329</v>
      </c>
      <c r="AK34" s="20">
        <f t="shared" si="15"/>
        <v>100</v>
      </c>
      <c r="AL34" s="20">
        <f t="shared" si="16"/>
      </c>
      <c r="AM34" s="20">
        <f t="shared" si="17"/>
        <v>0</v>
      </c>
      <c r="AN34" s="20">
        <f t="shared" si="18"/>
        <v>155.66666666666666</v>
      </c>
    </row>
    <row r="35" spans="1:40" ht="19.5" customHeight="1">
      <c r="A35" s="49" t="s">
        <v>60</v>
      </c>
      <c r="B35" s="49"/>
      <c r="C35" s="49"/>
      <c r="D35" s="32">
        <v>4</v>
      </c>
      <c r="E35" s="25">
        <f>SUM(E33:E34)</f>
        <v>2563</v>
      </c>
      <c r="F35" s="25">
        <f>SUM(F33:F34)</f>
        <v>11</v>
      </c>
      <c r="G35" s="25">
        <f>SUM(G33:G34)</f>
        <v>12</v>
      </c>
      <c r="H35" s="25">
        <f>SUM(H33:H34)</f>
        <v>1727</v>
      </c>
      <c r="I35" s="25">
        <f>SUM(I33:I34)</f>
        <v>1693</v>
      </c>
      <c r="J35" s="24">
        <f t="shared" si="0"/>
        <v>71.95833333333333</v>
      </c>
      <c r="K35" s="25">
        <f t="shared" si="1"/>
        <v>4290</v>
      </c>
      <c r="L35" s="25">
        <f>SUM(L33:L34)</f>
        <v>1858</v>
      </c>
      <c r="M35" s="25">
        <f>SUM(M33:M34)</f>
        <v>5</v>
      </c>
      <c r="N35" s="25">
        <f t="shared" si="2"/>
        <v>1863</v>
      </c>
      <c r="O35" s="25">
        <f>SUM(O33:O34)</f>
        <v>1251</v>
      </c>
      <c r="P35" s="25">
        <f>SUM(P33:P34)</f>
        <v>13</v>
      </c>
      <c r="Q35" s="25">
        <f>SUM(Q33:Q34)</f>
        <v>24</v>
      </c>
      <c r="R35" s="24">
        <f t="shared" si="3"/>
        <v>77.625</v>
      </c>
      <c r="S35" s="25">
        <f>SUM(S33:S34)</f>
        <v>2427</v>
      </c>
      <c r="T35" s="25">
        <f>SUM(T33:T34)</f>
        <v>9</v>
      </c>
      <c r="U35" s="25">
        <f>SUM(U33:U34)</f>
        <v>21</v>
      </c>
      <c r="V35" s="24">
        <f t="shared" si="4"/>
        <v>606.75</v>
      </c>
      <c r="W35" s="24">
        <f t="shared" si="5"/>
        <v>2.25</v>
      </c>
      <c r="X35" s="33">
        <f>SUM(X33:X34)</f>
        <v>61</v>
      </c>
      <c r="Y35" s="33">
        <f>SUM(Y33:Y34)</f>
        <v>40</v>
      </c>
      <c r="Z35" s="26">
        <f t="shared" si="7"/>
        <v>65.57377049180327</v>
      </c>
      <c r="AA35" s="33">
        <f>SUM(AA33:AA34)</f>
        <v>5</v>
      </c>
      <c r="AB35" s="26">
        <f t="shared" si="8"/>
        <v>8.19672131147541</v>
      </c>
      <c r="AC35" s="33">
        <f>SUM(AC33:AC34)</f>
        <v>16</v>
      </c>
      <c r="AD35" s="26">
        <f t="shared" si="9"/>
        <v>26.229508196721312</v>
      </c>
      <c r="AE35" s="33">
        <f>SUM(AE33:AE34)</f>
        <v>0</v>
      </c>
      <c r="AF35" s="26">
        <f t="shared" si="10"/>
        <v>0</v>
      </c>
      <c r="AG35" s="24">
        <f t="shared" si="11"/>
        <v>107.87492762015054</v>
      </c>
      <c r="AH35" s="24">
        <f t="shared" si="12"/>
        <v>43.42657342657343</v>
      </c>
      <c r="AI35" s="27">
        <f t="shared" si="13"/>
        <v>98.87278582930756</v>
      </c>
      <c r="AJ35" s="28">
        <f t="shared" si="14"/>
        <v>8.431962941517082</v>
      </c>
      <c r="AK35" s="28">
        <f t="shared" si="15"/>
        <v>99.73161567364465</v>
      </c>
      <c r="AL35" s="28">
        <f t="shared" si="16"/>
        <v>0.2683843263553409</v>
      </c>
      <c r="AM35" s="28">
        <f t="shared" si="17"/>
        <v>1.288244766505636</v>
      </c>
      <c r="AN35" s="28">
        <f t="shared" si="18"/>
        <v>178.75</v>
      </c>
    </row>
    <row r="36" spans="1:40" ht="19.5" customHeight="1">
      <c r="A36" s="30">
        <v>14</v>
      </c>
      <c r="B36" s="47" t="s">
        <v>61</v>
      </c>
      <c r="C36" s="47"/>
      <c r="D36" s="31">
        <v>4</v>
      </c>
      <c r="E36" s="13">
        <v>479</v>
      </c>
      <c r="F36" s="13">
        <v>0</v>
      </c>
      <c r="G36" s="13">
        <v>0</v>
      </c>
      <c r="H36" s="13">
        <v>647</v>
      </c>
      <c r="I36" s="13">
        <v>647</v>
      </c>
      <c r="J36" s="14">
        <f t="shared" si="0"/>
        <v>26.958333333333332</v>
      </c>
      <c r="K36" s="15">
        <f t="shared" si="1"/>
        <v>1126</v>
      </c>
      <c r="L36" s="13">
        <v>610</v>
      </c>
      <c r="M36" s="13">
        <v>0</v>
      </c>
      <c r="N36" s="15">
        <f t="shared" si="2"/>
        <v>610</v>
      </c>
      <c r="O36" s="13">
        <v>610</v>
      </c>
      <c r="P36" s="13">
        <v>0</v>
      </c>
      <c r="Q36" s="13">
        <v>0</v>
      </c>
      <c r="R36" s="14">
        <f t="shared" si="3"/>
        <v>25.416666666666668</v>
      </c>
      <c r="S36" s="13">
        <v>516</v>
      </c>
      <c r="T36" s="13">
        <v>0</v>
      </c>
      <c r="U36" s="13">
        <v>0</v>
      </c>
      <c r="V36" s="14">
        <f t="shared" si="4"/>
        <v>129</v>
      </c>
      <c r="W36" s="14">
        <f t="shared" si="5"/>
        <v>0</v>
      </c>
      <c r="X36" s="16">
        <f>Y36+AA36+AC36+AE36</f>
        <v>3</v>
      </c>
      <c r="Y36" s="17">
        <v>2</v>
      </c>
      <c r="Z36" s="18">
        <f t="shared" si="7"/>
        <v>66.66666666666666</v>
      </c>
      <c r="AA36" s="17">
        <v>0</v>
      </c>
      <c r="AB36" s="18">
        <f t="shared" si="8"/>
        <v>0</v>
      </c>
      <c r="AC36" s="17">
        <v>1</v>
      </c>
      <c r="AD36" s="18">
        <f t="shared" si="9"/>
        <v>33.33333333333333</v>
      </c>
      <c r="AE36" s="17">
        <v>0</v>
      </c>
      <c r="AF36" s="18">
        <f t="shared" si="10"/>
        <v>0</v>
      </c>
      <c r="AG36" s="14">
        <f t="shared" si="11"/>
        <v>94.28129829984545</v>
      </c>
      <c r="AH36" s="14">
        <f t="shared" si="12"/>
        <v>54.174067495559505</v>
      </c>
      <c r="AI36" s="19">
        <f t="shared" si="13"/>
        <v>99.8360655737705</v>
      </c>
      <c r="AJ36" s="20">
        <f t="shared" si="14"/>
        <v>4.78516228748068</v>
      </c>
      <c r="AK36" s="20">
        <f t="shared" si="15"/>
        <v>100</v>
      </c>
      <c r="AL36" s="20">
        <f t="shared" si="16"/>
      </c>
      <c r="AM36" s="20">
        <f t="shared" si="17"/>
        <v>0</v>
      </c>
      <c r="AN36" s="20">
        <f t="shared" si="18"/>
        <v>46.916666666666664</v>
      </c>
    </row>
    <row r="37" spans="1:40" ht="19.5" customHeight="1">
      <c r="A37" s="30">
        <v>15</v>
      </c>
      <c r="B37" s="47" t="s">
        <v>62</v>
      </c>
      <c r="C37" s="47"/>
      <c r="D37" s="12">
        <v>1</v>
      </c>
      <c r="E37" s="13">
        <v>81</v>
      </c>
      <c r="F37" s="13">
        <v>0</v>
      </c>
      <c r="G37" s="13">
        <v>0</v>
      </c>
      <c r="H37" s="13">
        <v>69</v>
      </c>
      <c r="I37" s="13">
        <v>69</v>
      </c>
      <c r="J37" s="14">
        <f t="shared" si="0"/>
        <v>11.5</v>
      </c>
      <c r="K37" s="15">
        <f t="shared" si="1"/>
        <v>150</v>
      </c>
      <c r="L37" s="13">
        <v>89</v>
      </c>
      <c r="M37" s="13">
        <v>0</v>
      </c>
      <c r="N37" s="15">
        <f t="shared" si="2"/>
        <v>89</v>
      </c>
      <c r="O37" s="13">
        <v>89</v>
      </c>
      <c r="P37" s="13">
        <v>0</v>
      </c>
      <c r="Q37" s="13">
        <v>0</v>
      </c>
      <c r="R37" s="14">
        <f t="shared" si="3"/>
        <v>14.833333333333334</v>
      </c>
      <c r="S37" s="13">
        <v>61</v>
      </c>
      <c r="T37" s="13">
        <v>0</v>
      </c>
      <c r="U37" s="13">
        <v>0</v>
      </c>
      <c r="V37" s="14">
        <f t="shared" si="4"/>
        <v>61</v>
      </c>
      <c r="W37" s="14">
        <f t="shared" si="5"/>
        <v>0</v>
      </c>
      <c r="X37" s="16">
        <f>Y37+AA37+AC37+AE37</f>
        <v>0</v>
      </c>
      <c r="Y37" s="17">
        <v>0</v>
      </c>
      <c r="Z37" s="18">
        <f t="shared" si="7"/>
      </c>
      <c r="AA37" s="17">
        <v>0</v>
      </c>
      <c r="AB37" s="18">
        <f t="shared" si="8"/>
      </c>
      <c r="AC37" s="17">
        <v>0</v>
      </c>
      <c r="AD37" s="18">
        <f t="shared" si="9"/>
      </c>
      <c r="AE37" s="17">
        <v>0</v>
      </c>
      <c r="AF37" s="18">
        <f t="shared" si="10"/>
      </c>
      <c r="AG37" s="14">
        <f t="shared" si="11"/>
        <v>128.9855072463768</v>
      </c>
      <c r="AH37" s="14">
        <f t="shared" si="12"/>
        <v>59.333333333333336</v>
      </c>
      <c r="AI37" s="19">
        <f t="shared" si="13"/>
        <v>100</v>
      </c>
      <c r="AJ37" s="20">
        <f t="shared" si="14"/>
        <v>5.304347826086956</v>
      </c>
      <c r="AK37" s="20">
        <f t="shared" si="15"/>
        <v>100</v>
      </c>
      <c r="AL37" s="20">
        <f t="shared" si="16"/>
      </c>
      <c r="AM37" s="20">
        <f t="shared" si="17"/>
        <v>0</v>
      </c>
      <c r="AN37" s="20">
        <f t="shared" si="18"/>
        <v>25</v>
      </c>
    </row>
    <row r="38" spans="1:40" ht="19.5" customHeight="1">
      <c r="A38" s="30">
        <v>16</v>
      </c>
      <c r="B38" s="47" t="s">
        <v>63</v>
      </c>
      <c r="C38" s="47"/>
      <c r="D38" s="12">
        <v>4</v>
      </c>
      <c r="E38" s="13">
        <v>42</v>
      </c>
      <c r="F38" s="13">
        <v>0</v>
      </c>
      <c r="G38" s="13">
        <v>0</v>
      </c>
      <c r="H38" s="13">
        <v>106</v>
      </c>
      <c r="I38" s="13">
        <v>106</v>
      </c>
      <c r="J38" s="14">
        <f t="shared" si="0"/>
        <v>4.416666666666667</v>
      </c>
      <c r="K38" s="15">
        <f t="shared" si="1"/>
        <v>148</v>
      </c>
      <c r="L38" s="13">
        <v>92</v>
      </c>
      <c r="M38" s="13">
        <v>0</v>
      </c>
      <c r="N38" s="15">
        <f t="shared" si="2"/>
        <v>92</v>
      </c>
      <c r="O38" s="13">
        <v>92</v>
      </c>
      <c r="P38" s="13">
        <v>0</v>
      </c>
      <c r="Q38" s="13">
        <v>0</v>
      </c>
      <c r="R38" s="14">
        <f t="shared" si="3"/>
        <v>3.8333333333333335</v>
      </c>
      <c r="S38" s="13">
        <v>56</v>
      </c>
      <c r="T38" s="13">
        <v>0</v>
      </c>
      <c r="U38" s="13">
        <v>0</v>
      </c>
      <c r="V38" s="14">
        <f t="shared" si="4"/>
        <v>14</v>
      </c>
      <c r="W38" s="14">
        <f t="shared" si="5"/>
        <v>0</v>
      </c>
      <c r="X38" s="16">
        <f>Y38+AA38+AC38+AE38</f>
        <v>0</v>
      </c>
      <c r="Y38" s="17">
        <v>0</v>
      </c>
      <c r="Z38" s="18">
        <f t="shared" si="7"/>
      </c>
      <c r="AA38" s="17">
        <v>0</v>
      </c>
      <c r="AB38" s="18">
        <f t="shared" si="8"/>
      </c>
      <c r="AC38" s="17">
        <v>0</v>
      </c>
      <c r="AD38" s="18">
        <f t="shared" si="9"/>
      </c>
      <c r="AE38" s="17">
        <v>0</v>
      </c>
      <c r="AF38" s="18">
        <f t="shared" si="10"/>
      </c>
      <c r="AG38" s="14">
        <f t="shared" si="11"/>
        <v>86.79245283018868</v>
      </c>
      <c r="AH38" s="14">
        <f t="shared" si="12"/>
        <v>62.16216216216216</v>
      </c>
      <c r="AI38" s="19">
        <f t="shared" si="13"/>
        <v>100</v>
      </c>
      <c r="AJ38" s="20">
        <f t="shared" si="14"/>
        <v>3.169811320754717</v>
      </c>
      <c r="AK38" s="20">
        <f t="shared" si="15"/>
        <v>100</v>
      </c>
      <c r="AL38" s="20">
        <f t="shared" si="16"/>
      </c>
      <c r="AM38" s="20">
        <f t="shared" si="17"/>
        <v>0</v>
      </c>
      <c r="AN38" s="20">
        <f t="shared" si="18"/>
        <v>6.166666666666667</v>
      </c>
    </row>
    <row r="40" spans="1:256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100" ht="12.75" customHeight="1" hidden="1">
      <c r="A100" s="34" t="s">
        <v>64</v>
      </c>
    </row>
    <row r="101" ht="12.75" customHeight="1" hidden="1">
      <c r="A101" s="34" t="s">
        <v>65</v>
      </c>
    </row>
    <row r="102" ht="12.75" customHeight="1" hidden="1">
      <c r="A102" s="35" t="s">
        <v>66</v>
      </c>
    </row>
    <row r="103" ht="12.75" customHeight="1" hidden="1">
      <c r="A103" s="34" t="s">
        <v>67</v>
      </c>
    </row>
    <row r="104" ht="12.75" customHeight="1" hidden="1">
      <c r="A104" s="34" t="s">
        <v>68</v>
      </c>
    </row>
    <row r="105" ht="12.75" customHeight="1" hidden="1">
      <c r="A105" s="34" t="s">
        <v>69</v>
      </c>
    </row>
    <row r="106" ht="12.75" customHeight="1" hidden="1">
      <c r="A106" s="34" t="s">
        <v>70</v>
      </c>
    </row>
    <row r="107" ht="12.75" customHeight="1" hidden="1">
      <c r="A107" s="35" t="s">
        <v>71</v>
      </c>
    </row>
    <row r="108" ht="12.75" customHeight="1" hidden="1">
      <c r="A108" s="34" t="s">
        <v>72</v>
      </c>
    </row>
    <row r="109" ht="12.75" customHeight="1" hidden="1">
      <c r="A109" s="34" t="s">
        <v>73</v>
      </c>
    </row>
    <row r="110" ht="12.75" customHeight="1" hidden="1">
      <c r="A110" s="35" t="s">
        <v>74</v>
      </c>
    </row>
    <row r="111" ht="12.75" customHeight="1" hidden="1">
      <c r="A111" s="34" t="s">
        <v>75</v>
      </c>
    </row>
    <row r="112" ht="12.75" customHeight="1" hidden="1">
      <c r="A112" s="34" t="s">
        <v>76</v>
      </c>
    </row>
    <row r="113" ht="12.75" customHeight="1" hidden="1">
      <c r="A113" s="34" t="s">
        <v>77</v>
      </c>
    </row>
    <row r="114" ht="12.75" customHeight="1" hidden="1">
      <c r="A114" s="34" t="s">
        <v>78</v>
      </c>
    </row>
    <row r="115" ht="12.75" customHeight="1" hidden="1">
      <c r="A115" s="34" t="s">
        <v>79</v>
      </c>
    </row>
    <row r="116" ht="12.75" customHeight="1" hidden="1">
      <c r="A116" s="34" t="s">
        <v>80</v>
      </c>
    </row>
    <row r="117" ht="12.75" customHeight="1" hidden="1">
      <c r="A117" s="34" t="s">
        <v>81</v>
      </c>
    </row>
    <row r="118" ht="12.75" customHeight="1" hidden="1">
      <c r="A118" s="34" t="s">
        <v>82</v>
      </c>
    </row>
    <row r="119" ht="12.75" customHeight="1" hidden="1">
      <c r="A119" s="34" t="s">
        <v>83</v>
      </c>
    </row>
    <row r="120" ht="12.75" customHeight="1" hidden="1">
      <c r="A120" s="34" t="s">
        <v>84</v>
      </c>
    </row>
    <row r="121" ht="12.75" customHeight="1" hidden="1">
      <c r="A121" s="34" t="s">
        <v>85</v>
      </c>
    </row>
    <row r="122" ht="12.75" customHeight="1" hidden="1">
      <c r="A122" s="34" t="s">
        <v>86</v>
      </c>
    </row>
    <row r="123" ht="12.75" customHeight="1" hidden="1">
      <c r="A123" s="34" t="s">
        <v>87</v>
      </c>
    </row>
    <row r="124" ht="12.75" customHeight="1" hidden="1">
      <c r="A124" s="34" t="s">
        <v>88</v>
      </c>
    </row>
    <row r="125" ht="12.75" customHeight="1" hidden="1">
      <c r="A125" s="34" t="s">
        <v>89</v>
      </c>
    </row>
    <row r="126" ht="12.75" customHeight="1" hidden="1">
      <c r="A126" s="34" t="s">
        <v>1</v>
      </c>
    </row>
    <row r="127" ht="12.75" customHeight="1" hidden="1">
      <c r="A127" s="34" t="s">
        <v>90</v>
      </c>
    </row>
    <row r="128" ht="12.75" customHeight="1" hidden="1">
      <c r="A128" s="34" t="s">
        <v>91</v>
      </c>
    </row>
    <row r="129" ht="12.75" customHeight="1" hidden="1">
      <c r="A129" s="34" t="s">
        <v>92</v>
      </c>
    </row>
    <row r="130" ht="12.75" customHeight="1" hidden="1">
      <c r="A130" s="34" t="s">
        <v>93</v>
      </c>
    </row>
    <row r="131" ht="12.75" customHeight="1" hidden="1">
      <c r="A131" s="35" t="s">
        <v>94</v>
      </c>
    </row>
    <row r="132" ht="12.75" customHeight="1" hidden="1">
      <c r="A132" s="34" t="s">
        <v>95</v>
      </c>
    </row>
    <row r="133" ht="12.75" customHeight="1" hidden="1">
      <c r="A133" s="34" t="s">
        <v>96</v>
      </c>
    </row>
    <row r="134" ht="12.75" customHeight="1" hidden="1">
      <c r="A134" s="34" t="s">
        <v>97</v>
      </c>
    </row>
    <row r="135" ht="12.75" customHeight="1" hidden="1">
      <c r="A135" s="34" t="s">
        <v>98</v>
      </c>
    </row>
    <row r="136" ht="12.75" customHeight="1" hidden="1">
      <c r="A136" s="34" t="s">
        <v>99</v>
      </c>
    </row>
    <row r="137" ht="12.75" customHeight="1" hidden="1">
      <c r="A137" s="34" t="s">
        <v>100</v>
      </c>
    </row>
    <row r="138" ht="12.75" customHeight="1" hidden="1">
      <c r="A138" s="35" t="s">
        <v>101</v>
      </c>
    </row>
    <row r="139" ht="12.75" customHeight="1" hidden="1">
      <c r="A139" s="34" t="s">
        <v>102</v>
      </c>
    </row>
    <row r="140" ht="12.75" customHeight="1" hidden="1">
      <c r="A140" s="34" t="s">
        <v>103</v>
      </c>
    </row>
    <row r="141" ht="12.75" customHeight="1" hidden="1">
      <c r="A141" s="34" t="s">
        <v>104</v>
      </c>
    </row>
    <row r="142" ht="12.75" customHeight="1" hidden="1">
      <c r="A142" s="34" t="s">
        <v>105</v>
      </c>
    </row>
    <row r="143" ht="12.75" customHeight="1" hidden="1">
      <c r="A143" s="34" t="s">
        <v>106</v>
      </c>
    </row>
    <row r="144" ht="12.75" customHeight="1" hidden="1">
      <c r="A144" s="35" t="s">
        <v>107</v>
      </c>
    </row>
  </sheetData>
  <sheetProtection password="DF2F" sheet="1" objects="1" scenarios="1"/>
  <mergeCells count="75">
    <mergeCell ref="A33:C33"/>
    <mergeCell ref="B34:C34"/>
    <mergeCell ref="A35:C35"/>
    <mergeCell ref="B36:C36"/>
    <mergeCell ref="B37:C37"/>
    <mergeCell ref="B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N6:AN7"/>
    <mergeCell ref="A8:A9"/>
    <mergeCell ref="B8:B9"/>
    <mergeCell ref="A10:A11"/>
    <mergeCell ref="B10:B11"/>
    <mergeCell ref="A12:A13"/>
    <mergeCell ref="B12:B13"/>
    <mergeCell ref="AG6:AG7"/>
    <mergeCell ref="AH6:AH7"/>
    <mergeCell ref="AJ6:AJ7"/>
    <mergeCell ref="AK6:AK7"/>
    <mergeCell ref="AL6:AL7"/>
    <mergeCell ref="AM6:AM7"/>
    <mergeCell ref="W6:W7"/>
    <mergeCell ref="X6:X7"/>
    <mergeCell ref="Y6:Z6"/>
    <mergeCell ref="AA6:AB6"/>
    <mergeCell ref="AC6:AD6"/>
    <mergeCell ref="AE6:AF6"/>
    <mergeCell ref="P6:P7"/>
    <mergeCell ref="Q6:Q7"/>
    <mergeCell ref="S6:S7"/>
    <mergeCell ref="T6:T7"/>
    <mergeCell ref="U6:U7"/>
    <mergeCell ref="V6:V7"/>
    <mergeCell ref="H6:H7"/>
    <mergeCell ref="I6:I7"/>
    <mergeCell ref="L6:L7"/>
    <mergeCell ref="M6:M7"/>
    <mergeCell ref="N6:N7"/>
    <mergeCell ref="O6:O7"/>
    <mergeCell ref="L5:Q5"/>
    <mergeCell ref="R5:R7"/>
    <mergeCell ref="S5:U5"/>
    <mergeCell ref="V5:W5"/>
    <mergeCell ref="X5:AI5"/>
    <mergeCell ref="B6:B7"/>
    <mergeCell ref="C6:C7"/>
    <mergeCell ref="E6:E7"/>
    <mergeCell ref="F6:F7"/>
    <mergeCell ref="G6:G7"/>
    <mergeCell ref="A1:F1"/>
    <mergeCell ref="A2:H2"/>
    <mergeCell ref="A4:L4"/>
    <mergeCell ref="A5:A7"/>
    <mergeCell ref="B5:C5"/>
    <mergeCell ref="D5:D7"/>
    <mergeCell ref="E5:G5"/>
    <mergeCell ref="H5:I5"/>
    <mergeCell ref="J5:J7"/>
    <mergeCell ref="K5:K7"/>
  </mergeCells>
  <conditionalFormatting sqref="K8:K38 N8:N38 S8:S38">
    <cfRule type="expression" priority="1" dxfId="0" stopIfTrue="1">
      <formula>OR(#REF!&lt;(#REF!+#REF!),#REF!&gt;(#REF!+#REF!))</formula>
    </cfRule>
  </conditionalFormatting>
  <conditionalFormatting sqref="A2 D8:D38">
    <cfRule type="cellIs" priority="2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8 E30:I30 L30:M30 O30:Q30 S30:U30 Y30 AA30 AC30 AE30 E32:I32 L32:M32 O32:Q32 S32:U32 Y32 AA32 AC32 AE32 E34:I34 L34:M34 O34:Q34 S34:U34 Y34 AA34 AC34 AE34 E36:I38 L36:M38 O36:Q38 S36:U38 Y36:Y38 AA36:AA38 AC36:AC38 AE36:AE38">
      <formula1>0</formula1>
      <formula2>99999999</formula2>
    </dataValidation>
    <dataValidation type="list" allowBlank="1" showErrorMessage="1" sqref="A2:H2">
      <formula1>$A$100:$A$144</formula1>
      <formula2>0</formula2>
    </dataValidation>
  </dataValidations>
  <printOptions/>
  <pageMargins left="0.5902777777777778" right="0.5902777777777778" top="0.9840277777777777" bottom="0.5902777777777778" header="0.5118055555555555" footer="0.5118055555555555"/>
  <pageSetup horizontalDpi="300" verticalDpi="300" orientation="landscape" paperSize="8" scale="74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2018-01-26T09:03:06Z</dcterms:created>
  <dcterms:modified xsi:type="dcterms:W3CDTF">2018-01-26T09:03:06Z</dcterms:modified>
  <cp:category/>
  <cp:version/>
  <cp:contentType/>
  <cp:contentStatus/>
</cp:coreProperties>
</file>